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ypothesis test" sheetId="1" r:id="rId1"/>
    <sheet name="Hyptest2" sheetId="2" r:id="rId2"/>
    <sheet name="Hyptes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<sst xmlns="http://schemas.openxmlformats.org/spreadsheetml/2006/main" count="85" uniqueCount="85">
  <si>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Confidence interval</t>
  </si>
  <si>
    <r>
      <rPr>
        <b/>
        <sz val="10"/>
        <rFont val="Tahoma"/>
        <family val="2"/>
      </rPr>
      <t>Hyp test KHS</t>
    </r>
  </si>
  <si>
    <r>
      <rPr>
        <b/>
        <sz val="10"/>
        <rFont val="Tahoma"/>
        <family val="2"/>
      </rPr>
      <t>Hyp test XHS</t>
    </r>
  </si>
  <si>
    <t>pop mean µ</t>
  </si>
  <si>
    <r>
      <rPr>
        <b/>
        <sz val="10"/>
        <rFont val="Tahoma"/>
        <family val="2"/>
      </rPr>
      <t>H0: µ =</t>
    </r>
  </si>
  <si>
    <r>
      <rPr>
        <b/>
        <sz val="10"/>
        <rFont val="Tahoma"/>
        <family val="2"/>
      </rPr>
      <t>H0: µ =</t>
    </r>
  </si>
  <si>
    <t>n</t>
  </si>
  <si>
    <r>
      <rPr>
        <b/>
        <sz val="10"/>
        <rFont val="Tahoma"/>
        <family val="2"/>
      </rPr>
      <t>H1: µ ≠</t>
    </r>
  </si>
  <si>
    <r>
      <rPr>
        <b/>
        <sz val="10"/>
        <rFont val="Tahoma"/>
        <family val="2"/>
      </rPr>
      <t>H1: µ ≠</t>
    </r>
  </si>
  <si>
    <t>sample mean</t>
  </si>
  <si>
    <r>
      <rPr>
        <b/>
        <sz val="10"/>
        <rFont val="Tahoma"/>
        <family val="2"/>
      </rPr>
      <t>sx</t>
    </r>
  </si>
  <si>
    <t>c</t>
  </si>
  <si>
    <t>alpha</t>
  </si>
  <si>
    <t>alpha</t>
  </si>
  <si>
    <r>
      <rPr>
        <b/>
        <sz val="10"/>
        <rFont val="Tahoma"/>
        <family val="2"/>
      </rPr>
      <t>df</t>
    </r>
  </si>
  <si>
    <r>
      <rPr>
        <b/>
        <sz val="10"/>
        <rFont val="Tahoma"/>
        <family val="2"/>
      </rPr>
      <t>t</t>
    </r>
    <r>
      <rPr>
        <b/>
        <sz val="10"/>
        <rFont val="Arial"/>
        <family val="2"/>
      </rPr>
      <t>c</t>
    </r>
  </si>
  <si>
    <r>
      <rPr>
        <b/>
        <sz val="10"/>
        <rFont val="Tahoma"/>
        <family val="2"/>
      </rPr>
      <t>t</t>
    </r>
    <r>
      <rPr>
        <b/>
        <sz val="10"/>
        <rFont val="Arial"/>
        <family val="2"/>
      </rPr>
      <t>c</t>
    </r>
  </si>
  <si>
    <r>
      <rPr>
        <b/>
        <sz val="10"/>
        <rFont val="Tahoma"/>
        <family val="2"/>
      </rPr>
      <t>t</t>
    </r>
    <r>
      <rPr>
        <b/>
        <sz val="10"/>
        <rFont val="Arial"/>
        <family val="2"/>
      </rPr>
      <t>c</t>
    </r>
  </si>
  <si>
    <t>E</t>
  </si>
  <si>
    <t>t</t>
  </si>
  <si>
    <t>t</t>
  </si>
  <si>
    <t>low</t>
  </si>
  <si>
    <t>Status</t>
  </si>
  <si>
    <t>Status</t>
  </si>
  <si>
    <t>high</t>
  </si>
  <si>
    <t>p</t>
  </si>
  <si>
    <t>p</t>
  </si>
  <si>
    <r>
      <rPr>
        <b/>
        <sz val="8"/>
        <rFont val="Tahoma"/>
        <family val="2"/>
      </rPr>
      <t xml:space="preserve">location of </t>
    </r>
    <r>
      <rPr>
        <b/>
        <sz val="10"/>
        <color indexed="8"/>
        <rFont val="Tahoma"/>
        <family val="2"/>
      </rPr>
      <t>µ:</t>
    </r>
  </si>
  <si>
    <r>
      <rPr>
        <b/>
        <sz val="10"/>
        <rFont val="Tahoma"/>
        <family val="2"/>
      </rPr>
      <t>max ci</t>
    </r>
  </si>
  <si>
    <r>
      <rPr>
        <b/>
        <sz val="10"/>
        <rFont val="Tahoma"/>
        <family val="2"/>
      </rPr>
      <t>max ci</t>
    </r>
  </si>
  <si>
    <t>Adv</t>
  </si>
  <si>
    <t>XHS</t>
  </si>
  <si>
    <t>n</t>
  </si>
  <si>
    <t>sample mean</t>
  </si>
  <si>
    <r>
      <rPr>
        <b/>
        <sz val="10"/>
        <rFont val="Tahoma"/>
        <family val="2"/>
      </rPr>
      <t>stdev</t>
    </r>
  </si>
  <si>
    <t>A B</t>
  </si>
  <si>
    <r>
      <rPr>
        <b/>
        <sz val="10"/>
        <rFont val="Tahoma"/>
        <family val="2"/>
      </rPr>
      <t>df</t>
    </r>
  </si>
  <si>
    <r>
      <rPr>
        <b/>
        <sz val="10"/>
        <rFont val="Tahoma"/>
        <family val="2"/>
      </rPr>
      <t>tc</t>
    </r>
  </si>
  <si>
    <t>t</t>
  </si>
  <si>
    <t>p</t>
  </si>
  <si>
    <r>
      <rPr>
        <sz val="10"/>
        <rFont val="Tahoma"/>
        <family val="2"/>
      </rPr>
      <t>p &gt;&gt; 0.05, not sig</t>
    </r>
  </si>
  <si>
    <t>E</t>
  </si>
  <si>
    <r>
      <rPr>
        <sz val="10"/>
        <rFont val="Tahoma"/>
        <family val="2"/>
      </rPr>
      <t>c.i. includes 0</t>
    </r>
  </si>
  <si>
    <t>we cannot</t>
  </si>
  <si>
    <t>rule out a</t>
  </si>
  <si>
    <t>possible difference</t>
  </si>
  <si>
    <t>of zero.</t>
  </si>
  <si>
    <t>Confidence interval</t>
  </si>
  <si>
    <t>Hypothesis test</t>
  </si>
  <si>
    <t>Population mean</t>
  </si>
  <si>
    <r>
      <rPr>
        <b/>
        <sz val="10"/>
        <rFont val="Tahoma"/>
        <family val="2"/>
      </rPr>
      <t>H0: µ =</t>
    </r>
  </si>
  <si>
    <t>n</t>
  </si>
  <si>
    <r>
      <rPr>
        <b/>
        <sz val="10"/>
        <rFont val="Tahoma"/>
        <family val="2"/>
      </rPr>
      <t>H1: µ ≠</t>
    </r>
  </si>
  <si>
    <t>sample mean</t>
  </si>
  <si>
    <r>
      <rPr>
        <b/>
        <sz val="10"/>
        <rFont val="Arial"/>
        <family val="2"/>
      </rPr>
      <t>sx</t>
    </r>
  </si>
  <si>
    <t>c</t>
  </si>
  <si>
    <t>alpha</t>
  </si>
  <si>
    <r>
      <rPr>
        <b/>
        <sz val="10"/>
        <rFont val="Arial"/>
        <family val="2"/>
      </rPr>
      <t>df</t>
    </r>
  </si>
  <si>
    <r>
      <rPr>
        <b/>
        <sz val="10"/>
        <rFont val="Arial"/>
        <family val="2"/>
      </rPr>
      <t>tc</t>
    </r>
  </si>
  <si>
    <r>
      <rPr>
        <b/>
        <sz val="10"/>
        <rFont val="Arial"/>
        <family val="2"/>
      </rPr>
      <t>tc</t>
    </r>
  </si>
  <si>
    <t>E</t>
  </si>
  <si>
    <t>t</t>
  </si>
  <si>
    <t>low</t>
  </si>
  <si>
    <t>Status</t>
  </si>
  <si>
    <t>high</t>
  </si>
  <si>
    <t>p</t>
  </si>
  <si>
    <t>Confidence interval</t>
  </si>
  <si>
    <t>Hypothesis test</t>
  </si>
  <si>
    <t>Population mean</t>
  </si>
  <si>
    <r>
      <rPr>
        <b/>
        <sz val="10"/>
        <rFont val="Tahoma"/>
        <family val="2"/>
      </rPr>
      <t>H0: µ =</t>
    </r>
  </si>
  <si>
    <t>n</t>
  </si>
  <si>
    <r>
      <rPr>
        <b/>
        <sz val="10"/>
        <rFont val="Tahoma"/>
        <family val="2"/>
      </rPr>
      <t>H1: µ ≠</t>
    </r>
  </si>
  <si>
    <t>sample mean</t>
  </si>
  <si>
    <r>
      <rPr>
        <b/>
        <sz val="10"/>
        <rFont val="Arial"/>
        <family val="2"/>
      </rPr>
      <t>sx</t>
    </r>
  </si>
  <si>
    <t>c</t>
  </si>
  <si>
    <t>alpha</t>
  </si>
  <si>
    <r>
      <rPr>
        <b/>
        <sz val="10"/>
        <rFont val="Arial"/>
        <family val="2"/>
      </rPr>
      <t>df</t>
    </r>
  </si>
  <si>
    <r>
      <rPr>
        <b/>
        <sz val="10"/>
        <rFont val="Arial"/>
        <family val="2"/>
      </rPr>
      <t>tc</t>
    </r>
  </si>
  <si>
    <r>
      <rPr>
        <b/>
        <sz val="10"/>
        <rFont val="Arial"/>
        <family val="2"/>
      </rPr>
      <t>tc</t>
    </r>
  </si>
  <si>
    <t>E</t>
  </si>
  <si>
    <t>t</t>
  </si>
  <si>
    <t>low</t>
  </si>
  <si>
    <t>Status</t>
  </si>
  <si>
    <t>high</t>
  </si>
  <si>
    <t>p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</si>
</sst>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0.0000000000"/>
    <numFmt numFmtId="167" formatCode="0.0000"/>
  </numFmts>
  <fonts count="6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3" borderId="0" xfId="0" applyFont="1" applyFill="1" applyBorder="1" applyAlignment="1">
      <alignment/>
    </xf>
    <xf numFmtId="164" fontId="2" fillId="4" borderId="0" xfId="0" applyFont="1" applyFill="1" applyAlignment="1">
      <alignment horizontal="left"/>
    </xf>
    <xf numFmtId="164" fontId="0" fillId="0" borderId="0" xfId="0" applyAlignment="1">
      <alignment/>
    </xf>
    <xf numFmtId="164" fontId="3" fillId="2" borderId="0" xfId="0" applyFont="1" applyFill="1" applyBorder="1" applyAlignment="1">
      <alignment horizontal="right"/>
    </xf>
    <xf numFmtId="164" fontId="2" fillId="3" borderId="0" xfId="0" applyFont="1" applyFill="1" applyBorder="1" applyAlignment="1">
      <alignment horizontal="right"/>
    </xf>
    <xf numFmtId="164" fontId="2" fillId="4" borderId="0" xfId="0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right"/>
    </xf>
    <xf numFmtId="164" fontId="0" fillId="3" borderId="0" xfId="0" applyFill="1" applyBorder="1" applyAlignment="1">
      <alignment horizontal="right"/>
    </xf>
    <xf numFmtId="164" fontId="0" fillId="4" borderId="0" xfId="0" applyFill="1" applyBorder="1" applyAlignment="1">
      <alignment horizontal="right"/>
    </xf>
    <xf numFmtId="165" fontId="0" fillId="0" borderId="0" xfId="0" applyNumberFormat="1" applyBorder="1" applyAlignment="1">
      <alignment/>
    </xf>
    <xf numFmtId="164" fontId="2" fillId="3" borderId="0" xfId="0" applyFont="1" applyFill="1" applyBorder="1" applyAlignment="1">
      <alignment horizontal="right"/>
    </xf>
    <xf numFmtId="164" fontId="2" fillId="4" borderId="0" xfId="0" applyFont="1" applyFill="1" applyBorder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5" fillId="5" borderId="0" xfId="0" applyFont="1" applyFill="1" applyBorder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/>
    </xf>
    <xf numFmtId="164" fontId="2" fillId="6" borderId="0" xfId="0" applyFont="1" applyFill="1" applyAlignment="1">
      <alignment horizontal="right"/>
    </xf>
    <xf numFmtId="164" fontId="2" fillId="6" borderId="0" xfId="0" applyFont="1" applyFill="1" applyBorder="1" applyAlignment="1">
      <alignment horizontal="right"/>
    </xf>
    <xf numFmtId="164" fontId="0" fillId="0" borderId="0" xfId="0" applyBorder="1" applyAlignment="1">
      <alignment horizontal="center"/>
    </xf>
    <xf numFmtId="164" fontId="2" fillId="2" borderId="0" xfId="0" applyFont="1" applyFill="1" applyBorder="1" applyAlignment="1">
      <alignment horizontal="right"/>
    </xf>
    <xf numFmtId="164" fontId="4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FF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D5" sqref="D5"/>
    </sheetView>
  </sheetViews>
  <sheetFormatPr defaultColWidth="9.140625" defaultRowHeight="12.75"/>
  <cols>
    <col min="1" max="1" width="14.140625" style="1" customWidth="1"/>
    <col min="2" max="2" width="7.421875" style="0" customWidth="1"/>
    <col min="3" max="3" width="7.8515625" style="1" customWidth="1"/>
    <col min="4" max="4" width="13.57421875" style="1" customWidth="1"/>
    <col min="5" max="5" width="9.00390625" style="0" customWidth="1"/>
    <col min="6" max="6" width="10.00390625" style="0" customWidth="1"/>
    <col min="7" max="256" width="9.00390625" style="0" customWidth="1"/>
  </cols>
  <sheetData>
    <row r="1" spans="1:6" ht="12.75">
      <c r="A1" s="2" t="s">
        <v>0</v>
      </c>
      <c r="B1" s="2"/>
      <c r="C1" s="4" t="s">
        <v>1</v>
      </c>
      <c r="D1" s="4"/>
      <c r="E1" s="5" t="s">
        <v>2</v>
      </c>
      <c r="F1" s="5"/>
    </row>
    <row r="2" spans="1:6" ht="15">
      <c r="A2" s="7" t="s">
        <v>3</v>
      </c>
      <c r="B2" s="1">
        <v>17.52</v>
      </c>
      <c r="C2" s="8" t="s">
        <v>4</v>
      </c>
      <c r="D2" s="1">
        <f>B2</f>
        <v>17.52</v>
      </c>
      <c r="E2" s="9" t="s">
        <v>5</v>
      </c>
      <c r="F2">
        <v>23.33</v>
      </c>
    </row>
    <row r="3" spans="1:6" ht="15">
      <c r="A3" s="10" t="s">
        <v>6</v>
      </c>
      <c r="B3" s="1">
        <v>30</v>
      </c>
      <c r="C3" s="8" t="s">
        <v>7</v>
      </c>
      <c r="D3" s="1">
        <f>B2</f>
        <v>17.52</v>
      </c>
      <c r="E3" s="9" t="s">
        <v>8</v>
      </c>
      <c r="F3">
        <v>23.33</v>
      </c>
    </row>
    <row r="4" spans="1:5" ht="12.75">
      <c r="A4" s="11" t="s">
        <v>9</v>
      </c>
      <c r="B4" s="1">
        <v>25.41</v>
      </c>
      <c r="C4" s="12"/>
      <c r="E4" s="13"/>
    </row>
    <row r="5" spans="1:5" ht="12.75">
      <c r="A5" s="11" t="s">
        <v>10</v>
      </c>
      <c r="B5" s="1">
        <v>5.3</v>
      </c>
      <c r="C5" s="12"/>
      <c r="E5" s="13"/>
    </row>
    <row r="6" spans="1:6" ht="12.75">
      <c r="A6" s="11" t="s">
        <v>11</v>
      </c>
      <c r="B6" s="1">
        <v>0.95</v>
      </c>
      <c r="C6" s="8" t="s">
        <v>12</v>
      </c>
      <c r="D6" s="1">
        <f>1-B6</f>
        <v>0.04999999999999993</v>
      </c>
      <c r="E6" s="9" t="s">
        <v>13</v>
      </c>
      <c r="F6">
        <f>D6</f>
        <v>0.04999999999999993</v>
      </c>
    </row>
    <row r="7" spans="1:5" ht="12.75">
      <c r="A7" s="11" t="s">
        <v>14</v>
      </c>
      <c r="B7" s="1">
        <f>B3-1</f>
        <v>29</v>
      </c>
      <c r="C7" s="12"/>
      <c r="E7" s="13"/>
    </row>
    <row r="8" spans="1:6" ht="15">
      <c r="A8" s="11" t="s">
        <v>15</v>
      </c>
      <c r="B8" s="14">
        <f>TINV(1-B6,B7)</f>
        <v>2.0452296410002155</v>
      </c>
      <c r="C8" s="15" t="s">
        <v>16</v>
      </c>
      <c r="D8" s="14">
        <f>TINV(D6,B7)</f>
        <v>2.0452296410002155</v>
      </c>
      <c r="E8" s="16" t="s">
        <v>17</v>
      </c>
      <c r="F8">
        <f>D8</f>
        <v>2.0452296410002155</v>
      </c>
    </row>
    <row r="9" spans="1:6" ht="12.75">
      <c r="A9" s="11" t="s">
        <v>18</v>
      </c>
      <c r="B9" s="14">
        <f>B8*B5/SQRT(B3)</f>
        <v>1.9790525237220855</v>
      </c>
      <c r="C9" s="8" t="s">
        <v>19</v>
      </c>
      <c r="D9" s="14">
        <f>(B4-B2)/(B5/SQRT(B3))</f>
        <v>8.153832035312757</v>
      </c>
      <c r="E9" s="9" t="s">
        <v>20</v>
      </c>
      <c r="F9">
        <f>(B4-F2)/(B5/SQRT(B3))</f>
        <v>2.1495526785108425</v>
      </c>
    </row>
    <row r="10" spans="1:6" ht="12.75">
      <c r="A10" s="11" t="s">
        <v>21</v>
      </c>
      <c r="B10" s="14">
        <f>B4-B9</f>
        <v>23.430947476277915</v>
      </c>
      <c r="C10" s="8" t="s">
        <v>22</v>
      </c>
      <c r="D10" s="17" t="str">
        <f>IF(D9&gt;D8,"t &gt; tc: sig","t &lt; tc: not sig")</f>
        <v>t &gt; tc: sig</v>
      </c>
      <c r="E10" s="9" t="s">
        <v>23</v>
      </c>
      <c r="F10" s="17" t="str">
        <f>IF(F9&gt;F8,"t &gt; tc: sig","t &lt; tc: not sig")</f>
        <v>t &gt; tc: sig</v>
      </c>
    </row>
    <row r="11" spans="1:6" ht="12.75">
      <c r="A11" s="11" t="s">
        <v>24</v>
      </c>
      <c r="B11" s="14">
        <f>B4+B9</f>
        <v>27.389052523722086</v>
      </c>
      <c r="C11" s="8" t="s">
        <v>25</v>
      </c>
      <c r="D11" s="18">
        <f>TDIST(D9,B7,2)</f>
        <v>5.4374314353730665E-09</v>
      </c>
      <c r="E11" s="9" t="s">
        <v>26</v>
      </c>
      <c r="F11" s="19">
        <f>TDIST(F9,B7,2)</f>
        <v>0.040066468198104374</v>
      </c>
    </row>
    <row r="12" spans="1:6" ht="12.75">
      <c r="A12" s="20" t="s">
        <v>27</v>
      </c>
      <c r="B12" s="21" t="str">
        <f>IF(B2&lt;B10,"left tail",IF(B2&gt;B11,"right tail","withinexpectedc.i."))</f>
        <v>left tail</v>
      </c>
      <c r="C12" s="8" t="s">
        <v>28</v>
      </c>
      <c r="D12" s="18">
        <f>1-D11</f>
        <v>0.9999999945625686</v>
      </c>
      <c r="E12" s="9" t="s">
        <v>29</v>
      </c>
      <c r="F12" s="22">
        <f>1-F11</f>
        <v>0.9599335318018957</v>
      </c>
    </row>
    <row r="13" ht="12.75">
      <c r="A13" s="1"/>
    </row>
    <row r="14" spans="1:4" ht="12.75">
      <c r="A14" s="1"/>
      <c r="B14" s="23" t="s">
        <v>30</v>
      </c>
      <c r="C14" s="24" t="s">
        <v>31</v>
      </c>
      <c r="D14" s="1"/>
    </row>
    <row r="15" spans="1:4" ht="12.75">
      <c r="A15" s="24" t="s">
        <v>32</v>
      </c>
      <c r="B15">
        <v>30</v>
      </c>
      <c r="C15" s="1">
        <v>24</v>
      </c>
      <c r="D15" s="1"/>
    </row>
    <row r="16" spans="1:4" ht="12.75">
      <c r="A16" s="24" t="s">
        <v>33</v>
      </c>
      <c r="B16">
        <v>25.41</v>
      </c>
      <c r="C16" s="1">
        <v>23.33</v>
      </c>
      <c r="D16" s="1"/>
    </row>
    <row r="17" spans="1:4" ht="12.75">
      <c r="A17" s="24" t="s">
        <v>34</v>
      </c>
      <c r="B17">
        <v>5.3</v>
      </c>
      <c r="C17" s="1">
        <v>5.69</v>
      </c>
      <c r="D17" s="1"/>
    </row>
    <row r="18" spans="1:4" ht="12.75">
      <c r="A18" s="24" t="s">
        <v>35</v>
      </c>
      <c r="B18">
        <f>B17^2/B15</f>
        <v>0.9363333333333334</v>
      </c>
      <c r="C18">
        <f>C17^2/C15</f>
        <v>1.3490041666666668</v>
      </c>
      <c r="D18" s="1"/>
    </row>
    <row r="19" spans="1:2" ht="12.75">
      <c r="A19" s="24" t="s">
        <v>36</v>
      </c>
      <c r="B19">
        <f>(B18+C18)^2/((B18^2/(B15-1))+(C18^2/(C15-1)))</f>
        <v>47.760187282565866</v>
      </c>
    </row>
    <row r="20" spans="1:2" ht="12.75">
      <c r="A20" s="24" t="s">
        <v>37</v>
      </c>
      <c r="B20">
        <f>TINV(D6,B19)</f>
        <v>2.0117405115417055</v>
      </c>
    </row>
    <row r="21" spans="1:2" ht="12.75">
      <c r="A21" s="24" t="s">
        <v>38</v>
      </c>
      <c r="B21">
        <f>(B16-C16)/(SQRT(B18+C18))</f>
        <v>1.3759040910224853</v>
      </c>
    </row>
    <row r="22" spans="1:4" ht="12.75">
      <c r="A22" s="24" t="s">
        <v>39</v>
      </c>
      <c r="B22">
        <f>TDIST(B21,B19,2)</f>
        <v>0.17537274548987808</v>
      </c>
      <c r="C22" s="1"/>
      <c r="D22" s="1" t="s">
        <v>40</v>
      </c>
    </row>
    <row r="23" spans="1:2" ht="12.75">
      <c r="A23" s="24" t="s">
        <v>41</v>
      </c>
      <c r="B23">
        <f>B20*SQRT(B18+C18)</f>
        <v>3.041215075461512</v>
      </c>
    </row>
    <row r="24" spans="1:4" ht="12.75">
      <c r="A24" s="24" t="str">
        <f>B6&amp;" c.i."</f>
        <v>0.95 c.i.</v>
      </c>
      <c r="B24">
        <f>ROUND(B16-C16-B23,2)</f>
        <v>-0.96</v>
      </c>
      <c r="C24" s="25" t="str">
        <f>"&lt; "&amp;ROUND(B16-C16,2)</f>
        <v>&lt; 2.08</v>
      </c>
      <c r="D24" s="1" t="str">
        <f>" &lt; "&amp;ROUND(B16-C16+B23,2)</f>
        <v> &lt; 5.12</v>
      </c>
    </row>
    <row r="25" ht="12.75">
      <c r="A25" s="1" t="s">
        <v>42</v>
      </c>
    </row>
    <row r="26" ht="12.75">
      <c r="A26" s="1" t="s">
        <v>43</v>
      </c>
    </row>
    <row r="27" ht="12.75">
      <c r="A27" s="1" t="s">
        <v>44</v>
      </c>
    </row>
    <row r="28" ht="12.75">
      <c r="A28" s="1" t="s">
        <v>45</v>
      </c>
    </row>
    <row r="29" ht="12.75">
      <c r="A29" s="1" t="s">
        <v>46</v>
      </c>
    </row>
  </sheetData>
  <mergeCells count="3">
    <mergeCell ref="A1:B1"/>
    <mergeCell ref="C1:D1"/>
    <mergeCell ref="E1:F1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"/>
    </sheetView>
  </sheetViews>
  <sheetFormatPr defaultColWidth="9.140625" defaultRowHeight="12.75"/>
  <cols>
    <col min="1" max="1" width="16.421875" style="1" customWidth="1"/>
    <col min="2" max="2" width="9.8515625" style="1" customWidth="1"/>
    <col min="3" max="3" width="7.8515625" style="1" customWidth="1"/>
    <col min="4" max="4" width="12.140625" style="1" customWidth="1"/>
    <col min="5" max="256" width="9.00390625" style="0" customWidth="1"/>
  </cols>
  <sheetData>
    <row r="1" spans="1:4" ht="12.75">
      <c r="A1" s="2" t="s">
        <v>47</v>
      </c>
      <c r="B1" s="2"/>
      <c r="C1" s="4" t="s">
        <v>48</v>
      </c>
      <c r="D1" s="4"/>
    </row>
    <row r="2" spans="1:4" ht="15">
      <c r="A2" s="26" t="s">
        <v>49</v>
      </c>
      <c r="B2" s="1">
        <v>17.7</v>
      </c>
      <c r="C2" s="8" t="s">
        <v>50</v>
      </c>
      <c r="D2" s="1">
        <f>B2</f>
        <v>17.7</v>
      </c>
    </row>
    <row r="3" spans="1:4" ht="15">
      <c r="A3" s="10" t="s">
        <v>51</v>
      </c>
      <c r="B3" s="1">
        <v>18</v>
      </c>
      <c r="C3" s="8" t="s">
        <v>52</v>
      </c>
      <c r="D3" s="1">
        <f>B2</f>
        <v>17.7</v>
      </c>
    </row>
    <row r="4" spans="1:3" ht="12.75">
      <c r="A4" s="10" t="s">
        <v>53</v>
      </c>
      <c r="B4" s="1">
        <v>20.46</v>
      </c>
      <c r="C4" s="12"/>
    </row>
    <row r="5" spans="1:3" ht="12.75">
      <c r="A5" s="10" t="s">
        <v>54</v>
      </c>
      <c r="B5" s="1">
        <v>9.21</v>
      </c>
      <c r="C5" s="12"/>
    </row>
    <row r="6" spans="1:4" ht="12.75">
      <c r="A6" s="10" t="s">
        <v>55</v>
      </c>
      <c r="B6" s="1">
        <v>0.95</v>
      </c>
      <c r="C6" s="8" t="s">
        <v>56</v>
      </c>
      <c r="D6" s="1">
        <f>1-B6</f>
        <v>0.04999999999999993</v>
      </c>
    </row>
    <row r="7" spans="1:3" ht="12.75">
      <c r="A7" s="10" t="s">
        <v>57</v>
      </c>
      <c r="B7" s="1">
        <f>B3-1</f>
        <v>17</v>
      </c>
      <c r="C7" s="12"/>
    </row>
    <row r="8" spans="1:4" ht="15">
      <c r="A8" s="10" t="s">
        <v>58</v>
      </c>
      <c r="B8" s="14">
        <f>TINV(1-B6,B7)</f>
        <v>2.109815575477767</v>
      </c>
      <c r="C8" s="27" t="s">
        <v>59</v>
      </c>
      <c r="D8" s="14">
        <f>TINV(D6,B7)</f>
        <v>2.109815575477767</v>
      </c>
    </row>
    <row r="9" spans="1:4" ht="12.75">
      <c r="A9" s="10" t="s">
        <v>60</v>
      </c>
      <c r="B9" s="14">
        <f>B8*B5/SQRT(B3)</f>
        <v>4.5800252444531155</v>
      </c>
      <c r="C9" s="8" t="s">
        <v>61</v>
      </c>
      <c r="D9" s="14">
        <f>(B4-B2)/(B5/SQRT(B3))</f>
        <v>1.2714102384852586</v>
      </c>
    </row>
    <row r="10" spans="1:4" ht="12.75">
      <c r="A10" s="10" t="s">
        <v>62</v>
      </c>
      <c r="B10" s="14">
        <f>B4-B9</f>
        <v>15.879974755546886</v>
      </c>
      <c r="C10" s="8" t="s">
        <v>63</v>
      </c>
      <c r="D10" s="1" t="str">
        <f>IF(D9&gt;D8,"t &gt; tc: sig","t &lt; tc: not sig")</f>
        <v>t &lt; tc: not sig</v>
      </c>
    </row>
    <row r="11" spans="1:4" ht="12.75">
      <c r="A11" s="10" t="s">
        <v>64</v>
      </c>
      <c r="B11" s="14">
        <f>B4+B9</f>
        <v>25.040025244453116</v>
      </c>
      <c r="C11" s="8" t="s">
        <v>65</v>
      </c>
      <c r="D11" s="14">
        <f>TDIST(D9,B7,2)</f>
        <v>0.2207033418525714</v>
      </c>
    </row>
  </sheetData>
  <mergeCells count="2">
    <mergeCell ref="A1:B1"/>
    <mergeCell ref="C1:D1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29" sqref="E29"/>
    </sheetView>
  </sheetViews>
  <sheetFormatPr defaultColWidth="9.140625" defaultRowHeight="12.75"/>
  <cols>
    <col min="1" max="1" width="16.421875" style="1" customWidth="1"/>
    <col min="2" max="2" width="6.00390625" style="1" customWidth="1"/>
    <col min="3" max="3" width="7.8515625" style="1" customWidth="1"/>
    <col min="4" max="4" width="12.140625" style="1" customWidth="1"/>
    <col min="5" max="256" width="9.00390625" style="0" customWidth="1"/>
  </cols>
  <sheetData>
    <row r="1" spans="1:4" ht="12.75">
      <c r="A1" s="2" t="s">
        <v>66</v>
      </c>
      <c r="B1" s="2"/>
      <c r="C1" s="4" t="s">
        <v>67</v>
      </c>
      <c r="D1" s="4"/>
    </row>
    <row r="2" spans="1:4" ht="15">
      <c r="A2" s="26" t="s">
        <v>68</v>
      </c>
      <c r="B2" s="1">
        <v>17.7</v>
      </c>
      <c r="C2" s="8" t="s">
        <v>69</v>
      </c>
      <c r="D2" s="1">
        <f>B2</f>
        <v>17.7</v>
      </c>
    </row>
    <row r="3" spans="1:4" ht="15">
      <c r="A3" s="10" t="s">
        <v>70</v>
      </c>
      <c r="B3" s="1">
        <v>18</v>
      </c>
      <c r="C3" s="8" t="s">
        <v>71</v>
      </c>
      <c r="D3" s="1">
        <f>B2</f>
        <v>17.7</v>
      </c>
    </row>
    <row r="4" spans="1:3" ht="12.75">
      <c r="A4" s="10" t="s">
        <v>72</v>
      </c>
      <c r="B4" s="1">
        <v>20.46</v>
      </c>
      <c r="C4" s="12"/>
    </row>
    <row r="5" spans="1:3" ht="12.75">
      <c r="A5" s="10" t="s">
        <v>73</v>
      </c>
      <c r="B5" s="1">
        <v>9.21</v>
      </c>
      <c r="C5" s="12"/>
    </row>
    <row r="6" spans="1:4" ht="12.75">
      <c r="A6" s="10" t="s">
        <v>74</v>
      </c>
      <c r="B6" s="1">
        <v>0.95</v>
      </c>
      <c r="C6" s="8" t="s">
        <v>75</v>
      </c>
      <c r="D6" s="1">
        <f>1-B6</f>
        <v>0.04999999999999993</v>
      </c>
    </row>
    <row r="7" spans="1:3" ht="12.75">
      <c r="A7" s="10" t="s">
        <v>76</v>
      </c>
      <c r="B7" s="1">
        <f>B3-1</f>
        <v>17</v>
      </c>
      <c r="C7" s="12"/>
    </row>
    <row r="8" spans="1:4" ht="15">
      <c r="A8" s="10" t="s">
        <v>77</v>
      </c>
      <c r="B8" s="14">
        <f>TINV(1-B6,B7)</f>
        <v>2.109815575477767</v>
      </c>
      <c r="C8" s="27" t="s">
        <v>78</v>
      </c>
      <c r="D8" s="14">
        <f>TINV(D6,B7)</f>
        <v>2.109815575477767</v>
      </c>
    </row>
    <row r="9" spans="1:4" ht="12.75">
      <c r="A9" s="10" t="s">
        <v>79</v>
      </c>
      <c r="B9" s="14">
        <f>B8*B5/SQRT(B3)</f>
        <v>4.5800252444531155</v>
      </c>
      <c r="C9" s="8" t="s">
        <v>80</v>
      </c>
      <c r="D9" s="14">
        <f>(B4-B2)/(B5/SQRT(B3))</f>
        <v>1.2714102384852586</v>
      </c>
    </row>
    <row r="10" spans="1:4" ht="12.75">
      <c r="A10" s="10" t="s">
        <v>81</v>
      </c>
      <c r="B10" s="14">
        <f>B4-B9</f>
        <v>15.879974755546886</v>
      </c>
      <c r="C10" s="8" t="s">
        <v>82</v>
      </c>
      <c r="D10" s="1" t="str">
        <f>IF(D9&gt;D8,"t &gt; tc: sig","t &lt; tc: not sig")</f>
        <v>t &lt; tc: not sig</v>
      </c>
    </row>
    <row r="11" spans="1:4" ht="12.75">
      <c r="A11" s="10" t="s">
        <v>83</v>
      </c>
      <c r="B11" s="14">
        <f>B4+B9</f>
        <v>25.040025244453116</v>
      </c>
      <c r="C11" s="8" t="s">
        <v>84</v>
      </c>
      <c r="D11" s="14">
        <f>TDIST(D9,B7,2)</f>
        <v>0.2207033418525714</v>
      </c>
    </row>
  </sheetData>
  <mergeCells count="2">
    <mergeCell ref="A1:B1"/>
    <mergeCell ref="C1:D1"/>
  </mergeCells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2005-04-18T09:41:09Z</cp:lastPrinted>
  <dcterms:created xsi:type="dcterms:W3CDTF">2005-04-11T01:22:41Z</dcterms:created>
  <dcterms:modified xsi:type="dcterms:W3CDTF">2005-04-11T02:05:09Z</dcterms:modified>
  <cp:category/>
  <cp:version/>
  <cp:contentType/>
  <cp:contentStatus/>
  <cp:revision>1</cp:revision>
</cp:coreProperties>
</file>