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Normal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<sst xmlns="http://schemas.openxmlformats.org/spreadsheetml/2006/main" count="22" uniqueCount="22">
  <si>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mean to area</t>
  </si>
  <si>
    <t>left inflection:</t>
  </si>
  <si>
    <t>sample size n</t>
  </si>
  <si>
    <t>right inflection:</t>
  </si>
  <si>
    <t>sample mean xbar</t>
  </si>
  <si>
    <t>sample stdev sx</t>
  </si>
  <si>
    <t>stdev sx/sqrt(n)</t>
  </si>
  <si>
    <t>x</t>
  </si>
  <si>
    <t>z</t>
  </si>
  <si>
    <t>normal</t>
  </si>
  <si>
    <t>confidence level c</t>
  </si>
  <si>
    <t>left tail</t>
  </si>
  <si>
    <t>right tail</t>
  </si>
  <si>
    <t>right z</t>
  </si>
  <si>
    <t>left z</t>
  </si>
  <si>
    <t>left estimate of pop mean</t>
  </si>
  <si>
    <t>right est. pop mean</t>
  </si>
  <si>
    <t>equivalent c</t>
  </si>
  <si>
    <t>area left of z</t>
  </si>
  <si>
    <t>Error E</t>
  </si>
  <si>
    <t>Error E from tc</t>
  </si>
  <si>
    <t>tc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</si>
</sst>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  <numFmt numFmtId="173" formatCode="0.0000"/>
    <numFmt numFmtId="174" formatCode="0.000000"/>
  </numFmts>
  <fonts count="6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b/>
      <sz val="8"/>
      <name val="Tahoma"/>
      <family val="2"/>
    </font>
    <font>
      <sz val="6"/>
      <name val="Arial"/>
      <family val="5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3" borderId="0" xfId="0" applyFont="1" applyFill="1" applyAlignment="1">
      <alignment horizontal="right"/>
    </xf>
    <xf numFmtId="173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3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ahoma"/>
              <a:ea typeface="Tahoma"/>
              <a:cs typeface="Tahoma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strRef>
              <c:f>Normal!$C$16</c:f>
              <c:strCache>
                <c:ptCount val="1"/>
                <c:pt idx="0">
                  <c:v>normal</c:v>
                </c:pt>
              </c:strCache>
            </c:strRef>
          </c:tx>
          <c:spPr>
            <a:ln w="38100">
              <a:solidFill>
                <a:srgbClr val="FF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Normal!$A$17:$A$77</c:f>
              <c:numCache>
                <c:ptCount val="61"/>
                <c:pt idx="0">
                  <c:v>4.658359213500126</c:v>
                </c:pt>
                <c:pt idx="1">
                  <c:v>4.703080573050122</c:v>
                </c:pt>
                <c:pt idx="2">
                  <c:v>4.747801932600118</c:v>
                </c:pt>
                <c:pt idx="3">
                  <c:v>4.792523292150114</c:v>
                </c:pt>
                <c:pt idx="4">
                  <c:v>4.837244651700109</c:v>
                </c:pt>
                <c:pt idx="5">
                  <c:v>4.881966011250105</c:v>
                </c:pt>
                <c:pt idx="6">
                  <c:v>4.926687370800101</c:v>
                </c:pt>
                <c:pt idx="7">
                  <c:v>4.971408730350097</c:v>
                </c:pt>
                <c:pt idx="8">
                  <c:v>5.016130089900093</c:v>
                </c:pt>
                <c:pt idx="9">
                  <c:v>5.060851449450089</c:v>
                </c:pt>
                <c:pt idx="10">
                  <c:v>5.105572809000084</c:v>
                </c:pt>
                <c:pt idx="11">
                  <c:v>5.15029416855008</c:v>
                </c:pt>
                <c:pt idx="12">
                  <c:v>5.195015528100076</c:v>
                </c:pt>
                <c:pt idx="13">
                  <c:v>5.239736887650072</c:v>
                </c:pt>
                <c:pt idx="14">
                  <c:v>5.284458247200067</c:v>
                </c:pt>
                <c:pt idx="15">
                  <c:v>5.329179606750063</c:v>
                </c:pt>
                <c:pt idx="16">
                  <c:v>5.373900966300059</c:v>
                </c:pt>
                <c:pt idx="17">
                  <c:v>5.418622325850055</c:v>
                </c:pt>
                <c:pt idx="18">
                  <c:v>5.463343685400051</c:v>
                </c:pt>
                <c:pt idx="19">
                  <c:v>5.5080650449500475</c:v>
                </c:pt>
                <c:pt idx="20">
                  <c:v>5.552786404500043</c:v>
                </c:pt>
                <c:pt idx="21">
                  <c:v>5.597507764050039</c:v>
                </c:pt>
                <c:pt idx="22">
                  <c:v>5.642229123600035</c:v>
                </c:pt>
                <c:pt idx="23">
                  <c:v>5.68695048315003</c:v>
                </c:pt>
                <c:pt idx="24">
                  <c:v>5.731671842700026</c:v>
                </c:pt>
                <c:pt idx="25">
                  <c:v>5.776393202250022</c:v>
                </c:pt>
                <c:pt idx="26">
                  <c:v>5.821114561800018</c:v>
                </c:pt>
                <c:pt idx="27">
                  <c:v>5.865835921350014</c:v>
                </c:pt>
                <c:pt idx="28">
                  <c:v>5.910557280900009</c:v>
                </c:pt>
                <c:pt idx="29">
                  <c:v>5.955278640450005</c:v>
                </c:pt>
                <c:pt idx="30">
                  <c:v>6</c:v>
                </c:pt>
                <c:pt idx="31">
                  <c:v>6.044721359549996</c:v>
                </c:pt>
                <c:pt idx="32">
                  <c:v>6.089442719099992</c:v>
                </c:pt>
                <c:pt idx="33">
                  <c:v>6.134164078649987</c:v>
                </c:pt>
                <c:pt idx="34">
                  <c:v>6.178885438199983</c:v>
                </c:pt>
                <c:pt idx="35">
                  <c:v>6.223606797749979</c:v>
                </c:pt>
                <c:pt idx="36">
                  <c:v>6.268328157299974</c:v>
                </c:pt>
                <c:pt idx="37">
                  <c:v>6.31304951684997</c:v>
                </c:pt>
                <c:pt idx="38">
                  <c:v>6.357770876399966</c:v>
                </c:pt>
                <c:pt idx="39">
                  <c:v>6.402492235949962</c:v>
                </c:pt>
                <c:pt idx="40">
                  <c:v>6.447213595499958</c:v>
                </c:pt>
                <c:pt idx="41">
                  <c:v>6.491934955049953</c:v>
                </c:pt>
                <c:pt idx="42">
                  <c:v>6.5366563145999494</c:v>
                </c:pt>
                <c:pt idx="43">
                  <c:v>6.5813776741499455</c:v>
                </c:pt>
                <c:pt idx="44">
                  <c:v>6.6260990336999415</c:v>
                </c:pt>
                <c:pt idx="45">
                  <c:v>6.670820393249937</c:v>
                </c:pt>
                <c:pt idx="46">
                  <c:v>6.715541752799933</c:v>
                </c:pt>
                <c:pt idx="47">
                  <c:v>6.760263112349929</c:v>
                </c:pt>
                <c:pt idx="48">
                  <c:v>6.804984471899925</c:v>
                </c:pt>
                <c:pt idx="49">
                  <c:v>6.849705831449921</c:v>
                </c:pt>
                <c:pt idx="50">
                  <c:v>6.894427190999916</c:v>
                </c:pt>
                <c:pt idx="51">
                  <c:v>6.939148550549912</c:v>
                </c:pt>
                <c:pt idx="52">
                  <c:v>6.983869910099908</c:v>
                </c:pt>
                <c:pt idx="53">
                  <c:v>7.028591269649904</c:v>
                </c:pt>
                <c:pt idx="54">
                  <c:v>7.073312629199899</c:v>
                </c:pt>
                <c:pt idx="55">
                  <c:v>7.118033988749895</c:v>
                </c:pt>
                <c:pt idx="56">
                  <c:v>7.162755348299891</c:v>
                </c:pt>
                <c:pt idx="57">
                  <c:v>7.207476707849887</c:v>
                </c:pt>
                <c:pt idx="58">
                  <c:v>7.252198067399883</c:v>
                </c:pt>
                <c:pt idx="59">
                  <c:v>7.296919426949879</c:v>
                </c:pt>
                <c:pt idx="60">
                  <c:v>7.341640786499874</c:v>
                </c:pt>
              </c:numCache>
            </c:numRef>
          </c:xVal>
          <c:yVal>
            <c:numRef>
              <c:f>Normal!$C$17:$C$77</c:f>
              <c:numCache>
                <c:ptCount val="61"/>
                <c:pt idx="0">
                  <c:v>0.0044318484119380075</c:v>
                </c:pt>
                <c:pt idx="1">
                  <c:v>0.005952532419775854</c:v>
                </c:pt>
                <c:pt idx="2">
                  <c:v>0.007915451582979969</c:v>
                </c:pt>
                <c:pt idx="3">
                  <c:v>0.010420934814422605</c:v>
                </c:pt>
                <c:pt idx="4">
                  <c:v>0.013582969233685634</c:v>
                </c:pt>
                <c:pt idx="5">
                  <c:v>0.017528300493568554</c:v>
                </c:pt>
                <c:pt idx="6">
                  <c:v>0.02239453029484293</c:v>
                </c:pt>
                <c:pt idx="7">
                  <c:v>0.02832703774160121</c:v>
                </c:pt>
                <c:pt idx="8">
                  <c:v>0.03547459284623149</c:v>
                </c:pt>
                <c:pt idx="9">
                  <c:v>0.04398359598042727</c:v>
                </c:pt>
                <c:pt idx="10">
                  <c:v>0.053990966513188146</c:v>
                </c:pt>
                <c:pt idx="11">
                  <c:v>0.06561581477467672</c:v>
                </c:pt>
                <c:pt idx="12">
                  <c:v>0.0789501583008943</c:v>
                </c:pt>
                <c:pt idx="13">
                  <c:v>0.09404907737688711</c:v>
                </c:pt>
                <c:pt idx="14">
                  <c:v>0.1109208346794558</c:v>
                </c:pt>
                <c:pt idx="15">
                  <c:v>0.129517595665892</c:v>
                </c:pt>
                <c:pt idx="16">
                  <c:v>0.14972746563574515</c:v>
                </c:pt>
                <c:pt idx="17">
                  <c:v>0.1713685920478077</c:v>
                </c:pt>
                <c:pt idx="18">
                  <c:v>0.1941860549832133</c:v>
                </c:pt>
                <c:pt idx="19">
                  <c:v>0.21785217703255097</c:v>
                </c:pt>
                <c:pt idx="20">
                  <c:v>0.24197072451914375</c:v>
                </c:pt>
                <c:pt idx="21">
                  <c:v>0.2660852498987552</c:v>
                </c:pt>
                <c:pt idx="22">
                  <c:v>0.2896915527614831</c:v>
                </c:pt>
                <c:pt idx="23">
                  <c:v>0.3122539333667616</c:v>
                </c:pt>
                <c:pt idx="24">
                  <c:v>0.33322460289179995</c:v>
                </c:pt>
                <c:pt idx="25">
                  <c:v>0.3520653267642998</c:v>
                </c:pt>
                <c:pt idx="26">
                  <c:v>0.36827014030332356</c:v>
                </c:pt>
                <c:pt idx="27">
                  <c:v>0.38138781546052425</c:v>
                </c:pt>
                <c:pt idx="28">
                  <c:v>0.391042693975456</c:v>
                </c:pt>
                <c:pt idx="29">
                  <c:v>0.39695254747701186</c:v>
                </c:pt>
                <c:pt idx="30">
                  <c:v>0.3989422804014327</c:v>
                </c:pt>
                <c:pt idx="31">
                  <c:v>0.3969525474770118</c:v>
                </c:pt>
                <c:pt idx="32">
                  <c:v>0.3910426939754559</c:v>
                </c:pt>
                <c:pt idx="33">
                  <c:v>0.3813878154605241</c:v>
                </c:pt>
                <c:pt idx="34">
                  <c:v>0.36827014030332333</c:v>
                </c:pt>
                <c:pt idx="35">
                  <c:v>0.3520653267642995</c:v>
                </c:pt>
                <c:pt idx="36">
                  <c:v>0.33322460289179967</c:v>
                </c:pt>
                <c:pt idx="37">
                  <c:v>0.31225393336676127</c:v>
                </c:pt>
                <c:pt idx="38">
                  <c:v>0.2896915527614828</c:v>
                </c:pt>
                <c:pt idx="39">
                  <c:v>0.26608524989875487</c:v>
                </c:pt>
                <c:pt idx="40">
                  <c:v>0.24197072451914342</c:v>
                </c:pt>
                <c:pt idx="41">
                  <c:v>0.21785217703255058</c:v>
                </c:pt>
                <c:pt idx="42">
                  <c:v>0.19418605498321295</c:v>
                </c:pt>
                <c:pt idx="43">
                  <c:v>0.17136859204780736</c:v>
                </c:pt>
                <c:pt idx="44">
                  <c:v>0.14972746563574482</c:v>
                </c:pt>
                <c:pt idx="45">
                  <c:v>0.12951759566589166</c:v>
                </c:pt>
                <c:pt idx="46">
                  <c:v>0.11092083467945553</c:v>
                </c:pt>
                <c:pt idx="47">
                  <c:v>0.09404907737688686</c:v>
                </c:pt>
                <c:pt idx="48">
                  <c:v>0.0789501583008941</c:v>
                </c:pt>
                <c:pt idx="49">
                  <c:v>0.06561581477467653</c:v>
                </c:pt>
                <c:pt idx="50">
                  <c:v>0.05399096651318801</c:v>
                </c:pt>
                <c:pt idx="51">
                  <c:v>0.043983595980427156</c:v>
                </c:pt>
                <c:pt idx="52">
                  <c:v>0.03547459284623139</c:v>
                </c:pt>
                <c:pt idx="53">
                  <c:v>0.02832703774160112</c:v>
                </c:pt>
                <c:pt idx="54">
                  <c:v>0.02239453029484285</c:v>
                </c:pt>
                <c:pt idx="55">
                  <c:v>0.017528300493568502</c:v>
                </c:pt>
                <c:pt idx="56">
                  <c:v>0.013582969233685583</c:v>
                </c:pt>
                <c:pt idx="57">
                  <c:v>0.010420934814422567</c:v>
                </c:pt>
                <c:pt idx="58">
                  <c:v>0.007915451582979939</c:v>
                </c:pt>
                <c:pt idx="59">
                  <c:v>0.005952532419775832</c:v>
                </c:pt>
                <c:pt idx="60">
                  <c:v>0.004431848411937991</c:v>
                </c:pt>
              </c:numCache>
            </c:numRef>
          </c:yVal>
          <c:smooth val="1"/>
        </c:ser>
        <c:axId val="7929696"/>
        <c:axId val="4258401"/>
      </c:scatterChart>
      <c:valAx>
        <c:axId val="7929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xbar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4258401"/>
        <c:crosses val="autoZero"/>
        <c:crossBetween val="midCat"/>
        <c:dispUnits/>
      </c:valAx>
      <c:valAx>
        <c:axId val="4258401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79296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38100</xdr:rowOff>
    </xdr:from>
    <xdr:to>
      <xdr:col>10</xdr:col>
      <xdr:colOff>533400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4171950" y="200025"/>
        <a:ext cx="3790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selection activeCell="B2" sqref="B2"/>
    </sheetView>
  </sheetViews>
  <sheetFormatPr defaultColWidth="9.140625" defaultRowHeight="12.75"/>
  <cols>
    <col min="1" max="1" width="22.28125" style="0" bestFit="1" customWidth="1"/>
    <col min="2" max="2" width="9.28125" style="0" bestFit="1" customWidth="1"/>
    <col min="3" max="3" width="7.28125" style="0" bestFit="1" customWidth="1"/>
    <col min="4" max="4" width="11.57421875" style="0" customWidth="1"/>
    <col min="5" max="5" width="11.7109375" style="0" customWidth="1"/>
    <col min="6" max="6" width="13.28125" style="0" customWidth="1"/>
    <col min="7" max="16384" width="9.00390625" style="0" customWidth="1"/>
  </cols>
  <sheetData>
    <row r="1" spans="1:9" ht="12.75">
      <c r="A1" s="1" t="s">
        <v>0</v>
      </c>
      <c r="B1" s="2"/>
      <c r="C1" s="2"/>
      <c r="D1" s="3"/>
      <c r="E1" s="3"/>
      <c r="F1" s="3"/>
      <c r="G1" s="4"/>
      <c r="H1" s="5"/>
      <c r="I1" s="5"/>
    </row>
    <row r="2" spans="1:9" ht="12.75">
      <c r="A2" s="6" t="s">
        <v>2</v>
      </c>
      <c r="B2" s="7">
        <v>5</v>
      </c>
      <c r="C2" s="7"/>
      <c r="D2" s="6" t="s">
        <v>1</v>
      </c>
      <c r="E2" s="8">
        <f>B3-B4/SQRT(B2)</f>
        <v>5.552786404500042</v>
      </c>
      <c r="F2" s="9"/>
      <c r="G2" s="4"/>
      <c r="H2" s="5"/>
      <c r="I2" s="5"/>
    </row>
    <row r="3" spans="1:9" ht="12.75">
      <c r="A3" s="5" t="s">
        <v>4</v>
      </c>
      <c r="B3" s="12">
        <v>6</v>
      </c>
      <c r="C3" s="7"/>
      <c r="D3" s="6" t="s">
        <v>3</v>
      </c>
      <c r="E3" s="10">
        <f>B3+B4/SQRT(B2)</f>
        <v>6.447213595499958</v>
      </c>
      <c r="F3" s="11"/>
      <c r="G3" s="4"/>
      <c r="H3" s="5"/>
      <c r="I3" s="5"/>
    </row>
    <row r="4" spans="1:7" ht="12.75">
      <c r="A4" s="5" t="s">
        <v>5</v>
      </c>
      <c r="B4" s="12">
        <v>1</v>
      </c>
      <c r="C4" s="12"/>
      <c r="G4" s="5"/>
    </row>
    <row r="5" spans="1:7" ht="12.75">
      <c r="A5" s="5" t="s">
        <v>10</v>
      </c>
      <c r="B5" s="13">
        <v>0.9</v>
      </c>
      <c r="C5" s="12"/>
      <c r="G5" s="5"/>
    </row>
    <row r="6" spans="1:8" ht="12.75">
      <c r="A6" s="5" t="s">
        <v>11</v>
      </c>
      <c r="B6" s="13">
        <f>(1-B5)/2</f>
        <v>0.04999999999999999</v>
      </c>
      <c r="D6" s="15" t="s">
        <v>12</v>
      </c>
      <c r="E6" s="16">
        <f>(1-B5)/2</f>
        <v>0.04999999999999999</v>
      </c>
      <c r="F6" s="5"/>
      <c r="G6" s="5"/>
      <c r="H6" s="13"/>
    </row>
    <row r="7" spans="1:8" ht="12.75">
      <c r="A7" s="5" t="s">
        <v>13</v>
      </c>
      <c r="B7" s="13">
        <f>NORMSINV(B6)</f>
        <v>-1.6448530004709028</v>
      </c>
      <c r="D7" s="15" t="s">
        <v>14</v>
      </c>
      <c r="E7" s="13">
        <f>NORMSINV(B6+B5)</f>
        <v>1.6448530004709028</v>
      </c>
      <c r="G7" s="5"/>
      <c r="H7" s="13"/>
    </row>
    <row r="8" spans="1:8" ht="12.75">
      <c r="A8" s="5" t="s">
        <v>19</v>
      </c>
      <c r="B8" s="13">
        <f>ABS(NORMSINV((1-B5)/2))*B4/SQRT(B2)</f>
        <v>0.7356006244094864</v>
      </c>
      <c r="D8" s="15"/>
      <c r="E8" s="13"/>
      <c r="G8" s="5"/>
      <c r="H8" s="13"/>
    </row>
    <row r="9" spans="1:8" ht="12.75">
      <c r="A9" s="5" t="s">
        <v>21</v>
      </c>
      <c r="B9" s="13">
        <f>TINV(1-B5,B2-1)</f>
        <v>2.131846486008726</v>
      </c>
      <c r="D9" s="15"/>
      <c r="E9" s="13"/>
      <c r="G9" s="5"/>
      <c r="H9" s="13"/>
    </row>
    <row r="10" spans="1:8" ht="12.75">
      <c r="A10" s="5" t="s">
        <v>20</v>
      </c>
      <c r="B10" s="13">
        <f>B9*B4/SQRT(B2)</f>
        <v>0.9533907320619132</v>
      </c>
      <c r="D10" s="15"/>
      <c r="E10" s="13"/>
      <c r="G10" s="5"/>
      <c r="H10" s="13"/>
    </row>
    <row r="11" spans="1:8" ht="12.75">
      <c r="A11" s="5"/>
      <c r="B11" s="13"/>
      <c r="D11" s="15"/>
      <c r="E11" s="13"/>
      <c r="G11" s="5"/>
      <c r="H11" s="13"/>
    </row>
    <row r="12" spans="1:8" ht="12.75">
      <c r="A12" s="21" t="s">
        <v>15</v>
      </c>
      <c r="B12" s="18">
        <f>B7*B4/SQRT(B2)+B3</f>
        <v>5.264399375590513</v>
      </c>
      <c r="D12" s="21" t="s">
        <v>16</v>
      </c>
      <c r="E12" s="19">
        <f>E7*B4/SQRT(B2)+B3</f>
        <v>6.735600624409487</v>
      </c>
      <c r="G12" s="5"/>
      <c r="H12" s="12"/>
    </row>
    <row r="13" spans="1:8" ht="12.75">
      <c r="A13" s="21"/>
      <c r="B13" s="18">
        <f>B3-B10</f>
        <v>5.046609267938087</v>
      </c>
      <c r="D13" s="21"/>
      <c r="E13" s="19">
        <f>B3+B10</f>
        <v>6.953390732061913</v>
      </c>
      <c r="G13" s="5"/>
      <c r="H13" s="12"/>
    </row>
    <row r="14" spans="1:4" ht="12.75">
      <c r="A14" s="6"/>
      <c r="B14" s="17"/>
      <c r="C14" s="11"/>
      <c r="D14" s="11"/>
    </row>
    <row r="15" spans="1:2" ht="12.75">
      <c r="A15" s="5" t="s">
        <v>6</v>
      </c>
      <c r="B15" s="12">
        <f>B4/SQRT(B2)</f>
        <v>0.4472135954999579</v>
      </c>
    </row>
    <row r="16" spans="1:5" ht="12.75">
      <c r="A16" s="14" t="s">
        <v>7</v>
      </c>
      <c r="B16" s="14" t="s">
        <v>8</v>
      </c>
      <c r="C16" s="14" t="s">
        <v>9</v>
      </c>
      <c r="D16" s="22" t="s">
        <v>18</v>
      </c>
      <c r="E16" s="14" t="s">
        <v>17</v>
      </c>
    </row>
    <row r="17" spans="1:5" ht="12.75">
      <c r="A17" s="20">
        <f aca="true" t="shared" si="0" ref="A17:A48">B17*$B$15+$B$3</f>
        <v>4.658359213500126</v>
      </c>
      <c r="B17">
        <v>-3</v>
      </c>
      <c r="C17" s="13">
        <f>(1/SQRT(2*PI()))*EXP(-((B17)^2)/2)</f>
        <v>0.0044318484119380075</v>
      </c>
      <c r="D17" s="13">
        <f aca="true" t="shared" si="1" ref="D17:D46">NORMSDIST(B17)</f>
        <v>0.0013499672232354376</v>
      </c>
      <c r="E17" s="12">
        <f aca="true" t="shared" si="2" ref="E17:E22">1-2*D17</f>
        <v>0.9973000655535291</v>
      </c>
    </row>
    <row r="18" spans="1:5" ht="12.75">
      <c r="A18" s="20">
        <f t="shared" si="0"/>
        <v>4.703080573050122</v>
      </c>
      <c r="B18">
        <f aca="true" t="shared" si="3" ref="B18:B49">B17+0.1</f>
        <v>-2.9</v>
      </c>
      <c r="C18" s="13">
        <f aca="true" t="shared" si="4" ref="C18:C77">(1/SQRT(2*PI()))*EXP(-((B18)^2)/2)</f>
        <v>0.005952532419775854</v>
      </c>
      <c r="D18" s="13">
        <f t="shared" si="1"/>
        <v>0.0018658801403943492</v>
      </c>
      <c r="E18" s="12">
        <f t="shared" si="2"/>
        <v>0.9962682397192113</v>
      </c>
    </row>
    <row r="19" spans="1:5" ht="12.75">
      <c r="A19" s="20">
        <f t="shared" si="0"/>
        <v>4.747801932600118</v>
      </c>
      <c r="B19">
        <f t="shared" si="3"/>
        <v>-2.8</v>
      </c>
      <c r="C19" s="13">
        <f t="shared" si="4"/>
        <v>0.007915451582979969</v>
      </c>
      <c r="D19" s="13">
        <f t="shared" si="1"/>
        <v>0.002555190641525096</v>
      </c>
      <c r="E19" s="12">
        <f t="shared" si="2"/>
        <v>0.9948896187169498</v>
      </c>
    </row>
    <row r="20" spans="1:5" ht="12.75">
      <c r="A20" s="20">
        <f t="shared" si="0"/>
        <v>4.792523292150114</v>
      </c>
      <c r="B20">
        <f t="shared" si="3"/>
        <v>-2.6999999999999997</v>
      </c>
      <c r="C20" s="13">
        <f t="shared" si="4"/>
        <v>0.010420934814422605</v>
      </c>
      <c r="D20" s="13">
        <f t="shared" si="1"/>
        <v>0.0034670230531113067</v>
      </c>
      <c r="E20" s="12">
        <f t="shared" si="2"/>
        <v>0.9930659538937774</v>
      </c>
    </row>
    <row r="21" spans="1:5" ht="12.75">
      <c r="A21" s="20">
        <f t="shared" si="0"/>
        <v>4.837244651700109</v>
      </c>
      <c r="B21">
        <f t="shared" si="3"/>
        <v>-2.5999999999999996</v>
      </c>
      <c r="C21" s="13">
        <f t="shared" si="4"/>
        <v>0.013582969233685634</v>
      </c>
      <c r="D21" s="13">
        <f t="shared" si="1"/>
        <v>0.004661221782645386</v>
      </c>
      <c r="E21" s="12">
        <f t="shared" si="2"/>
        <v>0.9906775564347092</v>
      </c>
    </row>
    <row r="22" spans="1:5" ht="12.75">
      <c r="A22" s="20">
        <f t="shared" si="0"/>
        <v>4.881966011250105</v>
      </c>
      <c r="B22">
        <f t="shared" si="3"/>
        <v>-2.4999999999999996</v>
      </c>
      <c r="C22" s="13">
        <f t="shared" si="4"/>
        <v>0.017528300493568554</v>
      </c>
      <c r="D22" s="13">
        <f t="shared" si="1"/>
        <v>0.006209679858745654</v>
      </c>
      <c r="E22" s="12">
        <f t="shared" si="2"/>
        <v>0.9875806402825087</v>
      </c>
    </row>
    <row r="23" spans="1:5" ht="12.75">
      <c r="A23" s="20">
        <f t="shared" si="0"/>
        <v>4.926687370800101</v>
      </c>
      <c r="B23">
        <f t="shared" si="3"/>
        <v>-2.3999999999999995</v>
      </c>
      <c r="C23" s="13">
        <f t="shared" si="4"/>
        <v>0.02239453029484293</v>
      </c>
      <c r="D23" s="13">
        <f t="shared" si="1"/>
        <v>0.008197528869431703</v>
      </c>
      <c r="E23" s="12">
        <f aca="true" t="shared" si="5" ref="E23:E46">1-2*D23</f>
        <v>0.9836049422611366</v>
      </c>
    </row>
    <row r="24" spans="1:5" ht="12.75">
      <c r="A24" s="20">
        <f t="shared" si="0"/>
        <v>4.971408730350097</v>
      </c>
      <c r="B24">
        <f t="shared" si="3"/>
        <v>-2.2999999999999994</v>
      </c>
      <c r="C24" s="13">
        <f t="shared" si="4"/>
        <v>0.02832703774160121</v>
      </c>
      <c r="D24" s="13">
        <f t="shared" si="1"/>
        <v>0.010724081059719226</v>
      </c>
      <c r="E24" s="12">
        <f t="shared" si="5"/>
        <v>0.9785518378805615</v>
      </c>
    </row>
    <row r="25" spans="1:5" ht="12.75">
      <c r="A25" s="20">
        <f t="shared" si="0"/>
        <v>5.016130089900093</v>
      </c>
      <c r="B25">
        <f t="shared" si="3"/>
        <v>-2.1999999999999993</v>
      </c>
      <c r="C25" s="13">
        <f t="shared" si="4"/>
        <v>0.03547459284623149</v>
      </c>
      <c r="D25" s="13">
        <f t="shared" si="1"/>
        <v>0.013903398908320042</v>
      </c>
      <c r="E25" s="20">
        <f t="shared" si="5"/>
        <v>0.9721932021833599</v>
      </c>
    </row>
    <row r="26" spans="1:5" ht="12.75">
      <c r="A26" s="20">
        <f t="shared" si="0"/>
        <v>5.060851449450089</v>
      </c>
      <c r="B26">
        <f t="shared" si="3"/>
        <v>-2.099999999999999</v>
      </c>
      <c r="C26" s="13">
        <f t="shared" si="4"/>
        <v>0.04398359598042727</v>
      </c>
      <c r="D26" s="13">
        <f t="shared" si="1"/>
        <v>0.01786435741802994</v>
      </c>
      <c r="E26" s="20">
        <f t="shared" si="5"/>
        <v>0.9642712851639401</v>
      </c>
    </row>
    <row r="27" spans="1:5" ht="12.75">
      <c r="A27" s="20">
        <f t="shared" si="0"/>
        <v>5.105572809000084</v>
      </c>
      <c r="B27">
        <f t="shared" si="3"/>
        <v>-1.9999999999999991</v>
      </c>
      <c r="C27" s="13">
        <f t="shared" si="4"/>
        <v>0.053990966513188146</v>
      </c>
      <c r="D27" s="13">
        <f t="shared" si="1"/>
        <v>0.022750062036186902</v>
      </c>
      <c r="E27" s="20">
        <f t="shared" si="5"/>
        <v>0.9544998759276262</v>
      </c>
    </row>
    <row r="28" spans="1:5" ht="12.75">
      <c r="A28" s="20">
        <f t="shared" si="0"/>
        <v>5.15029416855008</v>
      </c>
      <c r="B28">
        <f t="shared" si="3"/>
        <v>-1.899999999999999</v>
      </c>
      <c r="C28" s="13">
        <f t="shared" si="4"/>
        <v>0.06561581477467672</v>
      </c>
      <c r="D28" s="13">
        <f t="shared" si="1"/>
        <v>0.028716492864572563</v>
      </c>
      <c r="E28" s="20">
        <f t="shared" si="5"/>
        <v>0.9425670142708549</v>
      </c>
    </row>
    <row r="29" spans="1:5" ht="12.75">
      <c r="A29" s="20">
        <f t="shared" si="0"/>
        <v>5.195015528100076</v>
      </c>
      <c r="B29">
        <f t="shared" si="3"/>
        <v>-1.799999999999999</v>
      </c>
      <c r="C29" s="13">
        <f t="shared" si="4"/>
        <v>0.0789501583008943</v>
      </c>
      <c r="D29" s="13">
        <f t="shared" si="1"/>
        <v>0.03593026551382317</v>
      </c>
      <c r="E29" s="20">
        <f t="shared" si="5"/>
        <v>0.9281394689723537</v>
      </c>
    </row>
    <row r="30" spans="1:5" ht="12.75">
      <c r="A30" s="20">
        <f t="shared" si="0"/>
        <v>5.239736887650072</v>
      </c>
      <c r="B30">
        <f t="shared" si="3"/>
        <v>-1.6999999999999988</v>
      </c>
      <c r="C30" s="13">
        <f t="shared" si="4"/>
        <v>0.09404907737688711</v>
      </c>
      <c r="D30" s="13">
        <f t="shared" si="1"/>
        <v>0.044565431782479514</v>
      </c>
      <c r="E30" s="20">
        <f t="shared" si="5"/>
        <v>0.910869136435041</v>
      </c>
    </row>
    <row r="31" spans="1:5" ht="12.75">
      <c r="A31" s="20">
        <f t="shared" si="0"/>
        <v>5.284458247200067</v>
      </c>
      <c r="B31">
        <f t="shared" si="3"/>
        <v>-1.5999999999999988</v>
      </c>
      <c r="C31" s="13">
        <f t="shared" si="4"/>
        <v>0.1109208346794558</v>
      </c>
      <c r="D31" s="13">
        <f t="shared" si="1"/>
        <v>0.05479928945387602</v>
      </c>
      <c r="E31" s="20">
        <f t="shared" si="5"/>
        <v>0.890401421092248</v>
      </c>
    </row>
    <row r="32" spans="1:5" ht="12.75">
      <c r="A32" s="20">
        <f t="shared" si="0"/>
        <v>5.329179606750063</v>
      </c>
      <c r="B32">
        <f t="shared" si="3"/>
        <v>-1.4999999999999987</v>
      </c>
      <c r="C32" s="13">
        <f t="shared" si="4"/>
        <v>0.129517595665892</v>
      </c>
      <c r="D32" s="13">
        <f t="shared" si="1"/>
        <v>0.06680722879345091</v>
      </c>
      <c r="E32" s="20">
        <f t="shared" si="5"/>
        <v>0.8663855424130982</v>
      </c>
    </row>
    <row r="33" spans="1:5" ht="12.75">
      <c r="A33" s="20">
        <f t="shared" si="0"/>
        <v>5.373900966300059</v>
      </c>
      <c r="B33">
        <f t="shared" si="3"/>
        <v>-1.3999999999999986</v>
      </c>
      <c r="C33" s="13">
        <f t="shared" si="4"/>
        <v>0.14972746563574515</v>
      </c>
      <c r="D33" s="13">
        <f t="shared" si="1"/>
        <v>0.08075671125630024</v>
      </c>
      <c r="E33" s="20">
        <f t="shared" si="5"/>
        <v>0.8384865774873995</v>
      </c>
    </row>
    <row r="34" spans="1:5" ht="12.75">
      <c r="A34" s="20">
        <f t="shared" si="0"/>
        <v>5.418622325850055</v>
      </c>
      <c r="B34">
        <f t="shared" si="3"/>
        <v>-1.2999999999999985</v>
      </c>
      <c r="C34" s="13">
        <f t="shared" si="4"/>
        <v>0.1713685920478077</v>
      </c>
      <c r="D34" s="13">
        <f t="shared" si="1"/>
        <v>0.09680054949573758</v>
      </c>
      <c r="E34" s="20">
        <f t="shared" si="5"/>
        <v>0.8063989010085248</v>
      </c>
    </row>
    <row r="35" spans="1:5" ht="12.75">
      <c r="A35" s="20">
        <f t="shared" si="0"/>
        <v>5.463343685400051</v>
      </c>
      <c r="B35">
        <f t="shared" si="3"/>
        <v>-1.1999999999999984</v>
      </c>
      <c r="C35" s="13">
        <f t="shared" si="4"/>
        <v>0.1941860549832133</v>
      </c>
      <c r="D35" s="13">
        <f t="shared" si="1"/>
        <v>0.11506973171770785</v>
      </c>
      <c r="E35" s="20">
        <f t="shared" si="5"/>
        <v>0.7698605365645843</v>
      </c>
    </row>
    <row r="36" spans="1:5" ht="12.75">
      <c r="A36" s="20">
        <f t="shared" si="0"/>
        <v>5.5080650449500475</v>
      </c>
      <c r="B36">
        <f t="shared" si="3"/>
        <v>-1.0999999999999983</v>
      </c>
      <c r="C36" s="13">
        <f t="shared" si="4"/>
        <v>0.21785217703255097</v>
      </c>
      <c r="D36" s="13">
        <f t="shared" si="1"/>
        <v>0.1356661015076166</v>
      </c>
      <c r="E36" s="20">
        <f t="shared" si="5"/>
        <v>0.7286677969847668</v>
      </c>
    </row>
    <row r="37" spans="1:5" ht="12.75">
      <c r="A37" s="20">
        <f t="shared" si="0"/>
        <v>5.552786404500043</v>
      </c>
      <c r="B37">
        <f t="shared" si="3"/>
        <v>-0.9999999999999983</v>
      </c>
      <c r="C37" s="13">
        <f t="shared" si="4"/>
        <v>0.24197072451914375</v>
      </c>
      <c r="D37" s="13">
        <f t="shared" si="1"/>
        <v>0.1586552597589962</v>
      </c>
      <c r="E37" s="20">
        <f t="shared" si="5"/>
        <v>0.6826894804820076</v>
      </c>
    </row>
    <row r="38" spans="1:5" ht="12.75">
      <c r="A38" s="20">
        <f t="shared" si="0"/>
        <v>5.597507764050039</v>
      </c>
      <c r="B38">
        <f t="shared" si="3"/>
        <v>-0.8999999999999984</v>
      </c>
      <c r="C38" s="13">
        <f t="shared" si="4"/>
        <v>0.2660852498987552</v>
      </c>
      <c r="D38" s="13">
        <f t="shared" si="1"/>
        <v>0.18406009173191307</v>
      </c>
      <c r="E38" s="20">
        <f t="shared" si="5"/>
        <v>0.6318798165361739</v>
      </c>
    </row>
    <row r="39" spans="1:5" ht="12.75">
      <c r="A39" s="20">
        <f t="shared" si="0"/>
        <v>5.642229123600035</v>
      </c>
      <c r="B39">
        <f t="shared" si="3"/>
        <v>-0.7999999999999984</v>
      </c>
      <c r="C39" s="13">
        <f t="shared" si="4"/>
        <v>0.2896915527614831</v>
      </c>
      <c r="D39" s="13">
        <f t="shared" si="1"/>
        <v>0.21185533393827638</v>
      </c>
      <c r="E39" s="20">
        <f t="shared" si="5"/>
        <v>0.5762893321234472</v>
      </c>
    </row>
    <row r="40" spans="1:5" ht="12.75">
      <c r="A40" s="20">
        <f t="shared" si="0"/>
        <v>5.68695048315003</v>
      </c>
      <c r="B40">
        <f t="shared" si="3"/>
        <v>-0.6999999999999984</v>
      </c>
      <c r="C40" s="13">
        <f t="shared" si="4"/>
        <v>0.3122539333667616</v>
      </c>
      <c r="D40" s="13">
        <f t="shared" si="1"/>
        <v>0.2419635784847809</v>
      </c>
      <c r="E40" s="20">
        <f t="shared" si="5"/>
        <v>0.5160728430304382</v>
      </c>
    </row>
    <row r="41" spans="1:5" ht="12.75">
      <c r="A41" s="20">
        <f t="shared" si="0"/>
        <v>5.731671842700026</v>
      </c>
      <c r="B41">
        <f t="shared" si="3"/>
        <v>-0.5999999999999984</v>
      </c>
      <c r="C41" s="13">
        <f t="shared" si="4"/>
        <v>0.33322460289179995</v>
      </c>
      <c r="D41" s="13">
        <f t="shared" si="1"/>
        <v>0.27425306493855284</v>
      </c>
      <c r="E41" s="20">
        <f t="shared" si="5"/>
        <v>0.4514938701228943</v>
      </c>
    </row>
    <row r="42" spans="1:5" ht="12.75">
      <c r="A42" s="20">
        <f t="shared" si="0"/>
        <v>5.776393202250022</v>
      </c>
      <c r="B42">
        <f t="shared" si="3"/>
        <v>-0.49999999999999845</v>
      </c>
      <c r="C42" s="13">
        <f t="shared" si="4"/>
        <v>0.3520653267642998</v>
      </c>
      <c r="D42" s="13">
        <f t="shared" si="1"/>
        <v>0.3085375326357097</v>
      </c>
      <c r="E42" s="20">
        <f t="shared" si="5"/>
        <v>0.3829249347285806</v>
      </c>
    </row>
    <row r="43" spans="1:5" ht="12.75">
      <c r="A43" s="20">
        <f t="shared" si="0"/>
        <v>5.821114561800018</v>
      </c>
      <c r="B43">
        <f t="shared" si="3"/>
        <v>-0.39999999999999847</v>
      </c>
      <c r="C43" s="13">
        <f t="shared" si="4"/>
        <v>0.36827014030332356</v>
      </c>
      <c r="D43" s="13">
        <f t="shared" si="1"/>
        <v>0.34457830341312423</v>
      </c>
      <c r="E43" s="20">
        <f t="shared" si="5"/>
        <v>0.31084339317375154</v>
      </c>
    </row>
    <row r="44" spans="1:5" ht="12.75">
      <c r="A44" s="20">
        <f t="shared" si="0"/>
        <v>5.865835921350014</v>
      </c>
      <c r="B44">
        <f t="shared" si="3"/>
        <v>-0.2999999999999985</v>
      </c>
      <c r="C44" s="13">
        <f t="shared" si="4"/>
        <v>0.38138781546052425</v>
      </c>
      <c r="D44" s="13">
        <f t="shared" si="1"/>
        <v>0.3820886425273703</v>
      </c>
      <c r="E44" s="20">
        <f t="shared" si="5"/>
        <v>0.23582271494525942</v>
      </c>
    </row>
    <row r="45" spans="1:5" ht="12.75">
      <c r="A45" s="20">
        <f t="shared" si="0"/>
        <v>5.910557280900009</v>
      </c>
      <c r="B45">
        <f t="shared" si="3"/>
        <v>-0.19999999999999848</v>
      </c>
      <c r="C45" s="13">
        <f t="shared" si="4"/>
        <v>0.391042693975456</v>
      </c>
      <c r="D45" s="13">
        <f t="shared" si="1"/>
        <v>0.4207403128332736</v>
      </c>
      <c r="E45" s="20">
        <f t="shared" si="5"/>
        <v>0.15851937433345276</v>
      </c>
    </row>
    <row r="46" spans="1:5" ht="12.75">
      <c r="A46" s="20">
        <f t="shared" si="0"/>
        <v>5.955278640450005</v>
      </c>
      <c r="B46">
        <f t="shared" si="3"/>
        <v>-0.09999999999999848</v>
      </c>
      <c r="C46" s="13">
        <f t="shared" si="4"/>
        <v>0.39695254747701186</v>
      </c>
      <c r="D46" s="13">
        <f t="shared" si="1"/>
        <v>0.46017210446633317</v>
      </c>
      <c r="E46" s="20">
        <f t="shared" si="5"/>
        <v>0.07965579106733367</v>
      </c>
    </row>
    <row r="47" spans="1:5" ht="12.75">
      <c r="A47" s="20">
        <f t="shared" si="0"/>
        <v>6</v>
      </c>
      <c r="B47">
        <v>0</v>
      </c>
      <c r="C47" s="13">
        <f t="shared" si="4"/>
        <v>0.3989422804014327</v>
      </c>
      <c r="D47" s="13">
        <f>NORMSDIST(B47)</f>
        <v>0.4999999997817208</v>
      </c>
      <c r="E47" s="20">
        <v>0</v>
      </c>
    </row>
    <row r="48" spans="1:4" ht="12.75">
      <c r="A48" s="20">
        <f t="shared" si="0"/>
        <v>6.044721359549996</v>
      </c>
      <c r="B48">
        <f t="shared" si="3"/>
        <v>0.1</v>
      </c>
      <c r="C48" s="13">
        <f t="shared" si="4"/>
        <v>0.3969525474770118</v>
      </c>
      <c r="D48" s="13">
        <f aca="true" t="shared" si="6" ref="D48:D77">1-NORMSDIST(B48)/2</f>
        <v>0.7300860522331664</v>
      </c>
    </row>
    <row r="49" spans="1:4" ht="12.75">
      <c r="A49" s="20">
        <f aca="true" t="shared" si="7" ref="A49:A80">B49*$B$15+$B$3</f>
        <v>6.089442719099992</v>
      </c>
      <c r="B49">
        <f t="shared" si="3"/>
        <v>0.2</v>
      </c>
      <c r="C49" s="13">
        <f t="shared" si="4"/>
        <v>0.3910426939754559</v>
      </c>
      <c r="D49" s="13">
        <f t="shared" si="6"/>
        <v>0.7103701564166364</v>
      </c>
    </row>
    <row r="50" spans="1:4" ht="12.75">
      <c r="A50" s="20">
        <f t="shared" si="7"/>
        <v>6.134164078649987</v>
      </c>
      <c r="B50">
        <f aca="true" t="shared" si="8" ref="B50:B77">B49+0.1</f>
        <v>0.30000000000000004</v>
      </c>
      <c r="C50" s="13">
        <f t="shared" si="4"/>
        <v>0.3813878154605241</v>
      </c>
      <c r="D50" s="13">
        <f t="shared" si="6"/>
        <v>0.691044321263685</v>
      </c>
    </row>
    <row r="51" spans="1:4" ht="12.75">
      <c r="A51" s="20">
        <f t="shared" si="7"/>
        <v>6.178885438199983</v>
      </c>
      <c r="B51">
        <f t="shared" si="8"/>
        <v>0.4</v>
      </c>
      <c r="C51" s="13">
        <f t="shared" si="4"/>
        <v>0.36827014030332333</v>
      </c>
      <c r="D51" s="13">
        <f t="shared" si="6"/>
        <v>0.6722891517065617</v>
      </c>
    </row>
    <row r="52" spans="1:4" ht="12.75">
      <c r="A52" s="20">
        <f t="shared" si="7"/>
        <v>6.223606797749979</v>
      </c>
      <c r="B52">
        <f t="shared" si="8"/>
        <v>0.5</v>
      </c>
      <c r="C52" s="13">
        <f t="shared" si="4"/>
        <v>0.3520653267642995</v>
      </c>
      <c r="D52" s="13">
        <f t="shared" si="6"/>
        <v>0.6542687663178546</v>
      </c>
    </row>
    <row r="53" spans="1:4" ht="12.75">
      <c r="A53" s="20">
        <f t="shared" si="7"/>
        <v>6.268328157299974</v>
      </c>
      <c r="B53">
        <f t="shared" si="8"/>
        <v>0.6</v>
      </c>
      <c r="C53" s="13">
        <f t="shared" si="4"/>
        <v>0.33322460289179967</v>
      </c>
      <c r="D53" s="13">
        <f t="shared" si="6"/>
        <v>0.6371265324692762</v>
      </c>
    </row>
    <row r="54" spans="1:4" ht="12.75">
      <c r="A54" s="20">
        <f t="shared" si="7"/>
        <v>6.31304951684997</v>
      </c>
      <c r="B54">
        <f t="shared" si="8"/>
        <v>0.7</v>
      </c>
      <c r="C54" s="13">
        <f t="shared" si="4"/>
        <v>0.31225393336676127</v>
      </c>
      <c r="D54" s="13">
        <f t="shared" si="6"/>
        <v>0.6209817892423901</v>
      </c>
    </row>
    <row r="55" spans="1:4" ht="12.75">
      <c r="A55" s="20">
        <f t="shared" si="7"/>
        <v>6.357770876399966</v>
      </c>
      <c r="B55">
        <f t="shared" si="8"/>
        <v>0.7999999999999999</v>
      </c>
      <c r="C55" s="13">
        <f t="shared" si="4"/>
        <v>0.2896915527614828</v>
      </c>
      <c r="D55" s="13">
        <f t="shared" si="6"/>
        <v>0.605927666969138</v>
      </c>
    </row>
    <row r="56" spans="1:4" ht="12.75">
      <c r="A56" s="20">
        <f t="shared" si="7"/>
        <v>6.402492235949962</v>
      </c>
      <c r="B56">
        <f t="shared" si="8"/>
        <v>0.8999999999999999</v>
      </c>
      <c r="C56" s="13">
        <f t="shared" si="4"/>
        <v>0.26608524989875487</v>
      </c>
      <c r="D56" s="13">
        <f t="shared" si="6"/>
        <v>0.5920300458659564</v>
      </c>
    </row>
    <row r="57" spans="1:4" ht="12.75">
      <c r="A57" s="20">
        <f t="shared" si="7"/>
        <v>6.447213595499958</v>
      </c>
      <c r="B57">
        <f t="shared" si="8"/>
        <v>0.9999999999999999</v>
      </c>
      <c r="C57" s="13">
        <f t="shared" si="4"/>
        <v>0.24197072451914342</v>
      </c>
      <c r="D57" s="13">
        <f t="shared" si="6"/>
        <v>0.5793276298794979</v>
      </c>
    </row>
    <row r="58" spans="1:4" ht="12.75">
      <c r="A58" s="20">
        <f t="shared" si="7"/>
        <v>6.491934955049953</v>
      </c>
      <c r="B58">
        <f t="shared" si="8"/>
        <v>1.0999999999999999</v>
      </c>
      <c r="C58" s="13">
        <f t="shared" si="4"/>
        <v>0.21785217703255058</v>
      </c>
      <c r="D58" s="13">
        <f t="shared" si="6"/>
        <v>0.5678330507538081</v>
      </c>
    </row>
    <row r="59" spans="1:4" ht="12.75">
      <c r="A59" s="20">
        <f t="shared" si="7"/>
        <v>6.5366563145999494</v>
      </c>
      <c r="B59">
        <f t="shared" si="8"/>
        <v>1.2</v>
      </c>
      <c r="C59" s="13">
        <f t="shared" si="4"/>
        <v>0.19418605498321295</v>
      </c>
      <c r="D59" s="13">
        <f t="shared" si="6"/>
        <v>0.5575348658588537</v>
      </c>
    </row>
    <row r="60" spans="1:4" ht="12.75">
      <c r="A60" s="20">
        <f t="shared" si="7"/>
        <v>6.5813776741499455</v>
      </c>
      <c r="B60">
        <f t="shared" si="8"/>
        <v>1.3</v>
      </c>
      <c r="C60" s="13">
        <f t="shared" si="4"/>
        <v>0.17136859204780736</v>
      </c>
      <c r="D60" s="13">
        <f t="shared" si="6"/>
        <v>0.5484002747478687</v>
      </c>
    </row>
    <row r="61" spans="1:4" ht="12.75">
      <c r="A61" s="20">
        <f t="shared" si="7"/>
        <v>6.6260990336999415</v>
      </c>
      <c r="B61">
        <f t="shared" si="8"/>
        <v>1.4000000000000001</v>
      </c>
      <c r="C61" s="13">
        <f t="shared" si="4"/>
        <v>0.14972746563574482</v>
      </c>
      <c r="D61" s="13">
        <f t="shared" si="6"/>
        <v>0.54037835562815</v>
      </c>
    </row>
    <row r="62" spans="1:4" ht="12.75">
      <c r="A62" s="20">
        <f t="shared" si="7"/>
        <v>6.670820393249937</v>
      </c>
      <c r="B62">
        <f t="shared" si="8"/>
        <v>1.5000000000000002</v>
      </c>
      <c r="C62" s="13">
        <f t="shared" si="4"/>
        <v>0.12951759566589166</v>
      </c>
      <c r="D62" s="13">
        <f t="shared" si="6"/>
        <v>0.5334036143967253</v>
      </c>
    </row>
    <row r="63" spans="1:4" ht="12.75">
      <c r="A63" s="20">
        <f t="shared" si="7"/>
        <v>6.715541752799933</v>
      </c>
      <c r="B63">
        <f t="shared" si="8"/>
        <v>1.6000000000000003</v>
      </c>
      <c r="C63" s="13">
        <f t="shared" si="4"/>
        <v>0.11092083467945553</v>
      </c>
      <c r="D63" s="13">
        <f t="shared" si="6"/>
        <v>0.527399644726938</v>
      </c>
    </row>
    <row r="64" spans="1:4" ht="12.75">
      <c r="A64" s="20">
        <f t="shared" si="7"/>
        <v>6.760263112349929</v>
      </c>
      <c r="B64">
        <f t="shared" si="8"/>
        <v>1.7000000000000004</v>
      </c>
      <c r="C64" s="13">
        <f t="shared" si="4"/>
        <v>0.09404907737688686</v>
      </c>
      <c r="D64" s="13">
        <f t="shared" si="6"/>
        <v>0.5222827158912398</v>
      </c>
    </row>
    <row r="65" spans="1:4" ht="12.75">
      <c r="A65" s="20">
        <f t="shared" si="7"/>
        <v>6.804984471899925</v>
      </c>
      <c r="B65">
        <f t="shared" si="8"/>
        <v>1.8000000000000005</v>
      </c>
      <c r="C65" s="13">
        <f t="shared" si="4"/>
        <v>0.0789501583008941</v>
      </c>
      <c r="D65" s="13">
        <f t="shared" si="6"/>
        <v>0.5179651327569115</v>
      </c>
    </row>
    <row r="66" spans="1:4" ht="12.75">
      <c r="A66" s="20">
        <f t="shared" si="7"/>
        <v>6.849705831449921</v>
      </c>
      <c r="B66">
        <f t="shared" si="8"/>
        <v>1.9000000000000006</v>
      </c>
      <c r="C66" s="13">
        <f t="shared" si="4"/>
        <v>0.06561581477467653</v>
      </c>
      <c r="D66" s="13">
        <f t="shared" si="6"/>
        <v>0.5143582464322862</v>
      </c>
    </row>
    <row r="67" spans="1:4" ht="12.75">
      <c r="A67" s="20">
        <f t="shared" si="7"/>
        <v>6.894427190999916</v>
      </c>
      <c r="B67">
        <f t="shared" si="8"/>
        <v>2.0000000000000004</v>
      </c>
      <c r="C67" s="13">
        <f t="shared" si="4"/>
        <v>0.05399096651318801</v>
      </c>
      <c r="D67" s="13">
        <f t="shared" si="6"/>
        <v>0.5113750310180935</v>
      </c>
    </row>
    <row r="68" spans="1:4" ht="12.75">
      <c r="A68" s="20">
        <f t="shared" si="7"/>
        <v>6.939148550549912</v>
      </c>
      <c r="B68">
        <f t="shared" si="8"/>
        <v>2.1000000000000005</v>
      </c>
      <c r="C68" s="13">
        <f t="shared" si="4"/>
        <v>0.043983595980427156</v>
      </c>
      <c r="D68" s="13">
        <f t="shared" si="6"/>
        <v>0.5089321787090149</v>
      </c>
    </row>
    <row r="69" spans="1:4" ht="12.75">
      <c r="A69" s="20">
        <f t="shared" si="7"/>
        <v>6.983869910099908</v>
      </c>
      <c r="B69">
        <f t="shared" si="8"/>
        <v>2.2000000000000006</v>
      </c>
      <c r="C69" s="13">
        <f t="shared" si="4"/>
        <v>0.03547459284623139</v>
      </c>
      <c r="D69" s="13">
        <f t="shared" si="6"/>
        <v>0.50695169945416</v>
      </c>
    </row>
    <row r="70" spans="1:4" ht="12.75">
      <c r="A70" s="20">
        <f t="shared" si="7"/>
        <v>7.028591269649904</v>
      </c>
      <c r="B70">
        <f t="shared" si="8"/>
        <v>2.3000000000000007</v>
      </c>
      <c r="C70" s="13">
        <f t="shared" si="4"/>
        <v>0.02832703774160112</v>
      </c>
      <c r="D70" s="13">
        <f t="shared" si="6"/>
        <v>0.5053620405298596</v>
      </c>
    </row>
    <row r="71" spans="1:4" ht="12.75">
      <c r="A71" s="20">
        <f t="shared" si="7"/>
        <v>7.073312629199899</v>
      </c>
      <c r="B71">
        <f t="shared" si="8"/>
        <v>2.400000000000001</v>
      </c>
      <c r="C71" s="13">
        <f t="shared" si="4"/>
        <v>0.02239453029484285</v>
      </c>
      <c r="D71" s="13">
        <f t="shared" si="6"/>
        <v>0.5040987644347158</v>
      </c>
    </row>
    <row r="72" spans="1:4" ht="12.75">
      <c r="A72" s="20">
        <f t="shared" si="7"/>
        <v>7.118033988749895</v>
      </c>
      <c r="B72">
        <f t="shared" si="8"/>
        <v>2.500000000000001</v>
      </c>
      <c r="C72" s="13">
        <f t="shared" si="4"/>
        <v>0.017528300493568502</v>
      </c>
      <c r="D72" s="13">
        <f t="shared" si="6"/>
        <v>0.5031048399293728</v>
      </c>
    </row>
    <row r="73" spans="1:4" ht="12.75">
      <c r="A73" s="20">
        <f t="shared" si="7"/>
        <v>7.162755348299891</v>
      </c>
      <c r="B73">
        <f t="shared" si="8"/>
        <v>2.600000000000001</v>
      </c>
      <c r="C73" s="13">
        <f t="shared" si="4"/>
        <v>0.013582969233685583</v>
      </c>
      <c r="D73" s="13">
        <f t="shared" si="6"/>
        <v>0.5023306108913227</v>
      </c>
    </row>
    <row r="74" spans="1:4" ht="12.75">
      <c r="A74" s="20">
        <f t="shared" si="7"/>
        <v>7.207476707849887</v>
      </c>
      <c r="B74">
        <f t="shared" si="8"/>
        <v>2.700000000000001</v>
      </c>
      <c r="C74" s="13">
        <f t="shared" si="4"/>
        <v>0.010420934814422567</v>
      </c>
      <c r="D74" s="13">
        <f t="shared" si="6"/>
        <v>0.5017335115265557</v>
      </c>
    </row>
    <row r="75" spans="1:4" ht="12.75">
      <c r="A75" s="20">
        <f t="shared" si="7"/>
        <v>7.252198067399883</v>
      </c>
      <c r="B75">
        <f t="shared" si="8"/>
        <v>2.800000000000001</v>
      </c>
      <c r="C75" s="13">
        <f t="shared" si="4"/>
        <v>0.007915451582979939</v>
      </c>
      <c r="D75" s="13">
        <f t="shared" si="6"/>
        <v>0.5012775953207624</v>
      </c>
    </row>
    <row r="76" spans="1:4" ht="12.75">
      <c r="A76" s="20">
        <f t="shared" si="7"/>
        <v>7.296919426949879</v>
      </c>
      <c r="B76">
        <f t="shared" si="8"/>
        <v>2.9000000000000012</v>
      </c>
      <c r="C76" s="13">
        <f t="shared" si="4"/>
        <v>0.005952532419775832</v>
      </c>
      <c r="D76" s="13">
        <f t="shared" si="6"/>
        <v>0.5009329400701972</v>
      </c>
    </row>
    <row r="77" spans="1:4" ht="12.75">
      <c r="A77" s="20">
        <f t="shared" si="7"/>
        <v>7.341640786499874</v>
      </c>
      <c r="B77">
        <f t="shared" si="8"/>
        <v>3.0000000000000013</v>
      </c>
      <c r="C77" s="13">
        <f t="shared" si="4"/>
        <v>0.004431848411937991</v>
      </c>
      <c r="D77" s="13">
        <f t="shared" si="6"/>
        <v>0.5006749836116178</v>
      </c>
    </row>
  </sheetData>
  <printOptions/>
  <pageMargins left="0.7875" right="0.7875" top="0.7875" bottom="0.7875" header="0.5" footer="0.5"/>
  <pageSetup fitToHeight="0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Normal curve calculator</dc:title>
  <dc:subject>MS 150 Statistics</dc:subject>
  <dc:creator/>
  <cp:keywords/>
  <dc:description>Originally in s33 as normalstat.sxc. Modified for use as s43t7a.</dc:description>
  <cp:lastModifiedBy>Dana Lee Ling</cp:lastModifiedBy>
  <cp:lastPrinted>2004-11-11T21:27:44Z</cp:lastPrinted>
  <dcterms:created xsi:type="dcterms:W3CDTF">2003-10-20T05:13:25Z</dcterms:created>
  <dcterms:modified xsi:type="dcterms:W3CDTF">2004-11-16T03:59:56Z</dcterms:modified>
  <cp:category/>
  <cp:version/>
  <cp:contentType/>
  <cp:contentStatus/>
  <cp:revision>12</cp:revision>
</cp:coreProperties>
</file>