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fi" sheetId="1" r:id="rId1"/>
  </sheets>
  <definedNames/>
  <calcPr fullCalcOnLoad="1"/>
</workbook>
</file>

<file path=xl/sharedStrings.xml><?xml version="1.0" encoding="utf-8"?>
<sst xmlns="http://schemas.openxmlformats.org/spreadsheetml/2006/main" count="110" uniqueCount="23">
  <si>
    <t>Sex</t>
  </si>
  <si>
    <t>Age</t>
  </si>
  <si>
    <t>Height</t>
  </si>
  <si>
    <t>Weight</t>
  </si>
  <si>
    <t>BodyFat</t>
  </si>
  <si>
    <t>wght2</t>
  </si>
  <si>
    <t>bf2</t>
  </si>
  <si>
    <t>wdiff</t>
  </si>
  <si>
    <t>bfdiff</t>
  </si>
  <si>
    <t>delta_w</t>
  </si>
  <si>
    <t>delta_bfi</t>
  </si>
  <si>
    <t>M</t>
  </si>
  <si>
    <t>n</t>
  </si>
  <si>
    <t>mean</t>
  </si>
  <si>
    <t>sx</t>
  </si>
  <si>
    <t>a</t>
  </si>
  <si>
    <t>t</t>
  </si>
  <si>
    <t>tc</t>
  </si>
  <si>
    <t>p</t>
  </si>
  <si>
    <t>max c</t>
  </si>
  <si>
    <t>F</t>
  </si>
  <si>
    <t>maxc</t>
  </si>
  <si>
    <t>All students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</si>
</sst>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5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b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3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4" fontId="4" fillId="0" borderId="2" xfId="0" applyFont="1" applyBorder="1" applyAlignment="1">
      <alignment horizontal="right"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4" fontId="3" fillId="0" borderId="3" xfId="0" applyFont="1" applyBorder="1" applyAlignment="1">
      <alignment horizontal="right"/>
    </xf>
    <xf numFmtId="164" fontId="0" fillId="0" borderId="3" xfId="0" applyBorder="1" applyAlignment="1">
      <alignment/>
    </xf>
    <xf numFmtId="164" fontId="4" fillId="0" borderId="3" xfId="0" applyFont="1" applyBorder="1" applyAlignment="1">
      <alignment horizontal="right"/>
    </xf>
    <xf numFmtId="165" fontId="0" fillId="0" borderId="3" xfId="0" applyNumberFormat="1" applyBorder="1" applyAlignment="1">
      <alignment/>
    </xf>
    <xf numFmtId="164" fontId="2" fillId="4" borderId="4" xfId="0" applyFont="1" applyFill="1" applyBorder="1" applyAlignment="1">
      <alignment/>
    </xf>
    <xf numFmtId="164" fontId="2" fillId="4" borderId="4" xfId="0" applyFont="1" applyFill="1" applyBorder="1" applyAlignment="1">
      <alignment horizontal="right"/>
    </xf>
    <xf numFmtId="164" fontId="3" fillId="0" borderId="4" xfId="0" applyFont="1" applyBorder="1" applyAlignment="1">
      <alignment horizontal="right"/>
    </xf>
    <xf numFmtId="166" fontId="0" fillId="0" borderId="4" xfId="0" applyNumberFormat="1" applyBorder="1" applyAlignment="1">
      <alignment/>
    </xf>
    <xf numFmtId="164" fontId="3" fillId="0" borderId="4" xfId="0" applyFont="1" applyBorder="1" applyAlignment="1">
      <alignment/>
    </xf>
    <xf numFmtId="164" fontId="0" fillId="0" borderId="4" xfId="0" applyBorder="1" applyAlignment="1">
      <alignment/>
    </xf>
    <xf numFmtId="164" fontId="4" fillId="0" borderId="4" xfId="0" applyFont="1" applyBorder="1" applyAlignment="1">
      <alignment horizontal="right"/>
    </xf>
    <xf numFmtId="164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0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pane ySplit="465" topLeftCell="A1" activePane="bottomLeft" state="split"/>
      <selection pane="topLeft" activeCell="A1" sqref="A1"/>
      <selection pane="bottomLeft" activeCell="C94" sqref="C94"/>
    </sheetView>
  </sheetViews>
  <sheetFormatPr defaultColWidth="12.57421875" defaultRowHeight="12.75"/>
  <cols>
    <col min="1" max="1" width="4.421875" style="0" customWidth="1"/>
    <col min="2" max="2" width="4.7109375" style="0" customWidth="1"/>
    <col min="3" max="3" width="6.57421875" style="0" customWidth="1"/>
    <col min="4" max="4" width="7.00390625" style="0" customWidth="1"/>
    <col min="5" max="5" width="7.7109375" style="0" customWidth="1"/>
    <col min="6" max="6" width="6.421875" style="0" customWidth="1"/>
    <col min="7" max="7" width="6.8515625" style="0" customWidth="1"/>
    <col min="8" max="8" width="5.7109375" style="0" customWidth="1"/>
    <col min="9" max="9" width="7.140625" style="0" customWidth="1"/>
    <col min="10" max="10" width="8.00390625" style="0" customWidth="1"/>
    <col min="11" max="11" width="8.7109375" style="0" customWidth="1"/>
    <col min="12" max="12" width="6.57421875" style="0" customWidth="1"/>
    <col min="13" max="13" width="7.00390625" style="0" customWidth="1"/>
    <col min="14" max="14" width="7.7109375" style="0" customWidth="1"/>
    <col min="15" max="15" width="6.421875" style="0" customWidth="1"/>
    <col min="16" max="16" width="5.140625" style="0" customWidth="1"/>
    <col min="17" max="17" width="5.57421875" style="0" customWidth="1"/>
    <col min="18" max="18" width="7.140625" style="0" customWidth="1"/>
    <col min="19" max="16384" width="11.7109375" style="0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 t="s">
        <v>11</v>
      </c>
      <c r="B2" s="4">
        <v>23</v>
      </c>
      <c r="C2" s="4">
        <v>67</v>
      </c>
      <c r="D2" s="4">
        <v>306.2</v>
      </c>
      <c r="E2" s="4">
        <v>39.1</v>
      </c>
      <c r="F2" s="4">
        <v>293.4</v>
      </c>
      <c r="G2" s="4">
        <v>42</v>
      </c>
      <c r="H2" s="4">
        <f>F2-D2</f>
        <v>-12.800000000000011</v>
      </c>
      <c r="I2" s="4">
        <f>G2-E2</f>
        <v>2.8999999999999986</v>
      </c>
      <c r="J2" s="4">
        <f>(F2-D2)/D2</f>
        <v>-0.04180274330502943</v>
      </c>
      <c r="K2" s="4">
        <f>(G2-E2)/E2</f>
        <v>0.07416879795396415</v>
      </c>
    </row>
    <row r="3" spans="1:11" ht="12.75">
      <c r="A3" s="3" t="s">
        <v>11</v>
      </c>
      <c r="B3" s="4">
        <v>19</v>
      </c>
      <c r="C3" s="4">
        <v>67</v>
      </c>
      <c r="D3" s="4">
        <v>185</v>
      </c>
      <c r="E3" s="4">
        <v>25.5</v>
      </c>
      <c r="F3" s="4">
        <v>173</v>
      </c>
      <c r="G3" s="4">
        <v>21.8</v>
      </c>
      <c r="H3" s="4">
        <f>F3-D3</f>
        <v>-12</v>
      </c>
      <c r="I3" s="4">
        <f>G3-E3</f>
        <v>-3.6999999999999993</v>
      </c>
      <c r="J3" s="4">
        <f>(F3-D3)/D3</f>
        <v>-0.06486486486486487</v>
      </c>
      <c r="K3" s="4">
        <f>(G3-E3)/E3</f>
        <v>-0.14509803921568626</v>
      </c>
    </row>
    <row r="4" spans="1:11" ht="12.75">
      <c r="A4" s="3" t="s">
        <v>11</v>
      </c>
      <c r="B4" s="4">
        <v>21</v>
      </c>
      <c r="C4" s="4">
        <v>72</v>
      </c>
      <c r="D4" s="4">
        <v>232.4</v>
      </c>
      <c r="E4" s="4">
        <v>19.1</v>
      </c>
      <c r="F4" s="4">
        <v>221.4</v>
      </c>
      <c r="G4" s="4">
        <v>20.7</v>
      </c>
      <c r="H4" s="4">
        <f>F4-D4</f>
        <v>-11</v>
      </c>
      <c r="I4" s="4">
        <f>G4-E4</f>
        <v>1.5999999999999979</v>
      </c>
      <c r="J4" s="4">
        <f>(F4-D4)/D4</f>
        <v>-0.047332185886402756</v>
      </c>
      <c r="K4" s="4">
        <f>(G4-E4)/E4</f>
        <v>0.08376963350785328</v>
      </c>
    </row>
    <row r="5" spans="1:11" ht="12.75">
      <c r="A5" s="3" t="s">
        <v>11</v>
      </c>
      <c r="B5" s="4">
        <v>18</v>
      </c>
      <c r="C5" s="4">
        <v>69</v>
      </c>
      <c r="D5" s="4">
        <v>193.2</v>
      </c>
      <c r="E5" s="4">
        <v>29.2</v>
      </c>
      <c r="F5" s="4">
        <v>184.6</v>
      </c>
      <c r="G5" s="4">
        <v>25.2</v>
      </c>
      <c r="H5" s="4">
        <f>F5-D5</f>
        <v>-8.599999999999994</v>
      </c>
      <c r="I5" s="4">
        <f>G5-E5</f>
        <v>-4</v>
      </c>
      <c r="J5" s="4">
        <f>(F5-D5)/D5</f>
        <v>-0.04451345755693579</v>
      </c>
      <c r="K5" s="4">
        <f>(G5-E5)/E5</f>
        <v>-0.136986301369863</v>
      </c>
    </row>
    <row r="6" spans="1:11" ht="12.75">
      <c r="A6" s="3" t="s">
        <v>11</v>
      </c>
      <c r="B6" s="4">
        <v>23</v>
      </c>
      <c r="C6" s="4">
        <v>69</v>
      </c>
      <c r="D6" s="4">
        <v>157.8</v>
      </c>
      <c r="E6" s="4">
        <v>14.2</v>
      </c>
      <c r="F6" s="4">
        <v>152.2</v>
      </c>
      <c r="G6" s="4">
        <v>12.5</v>
      </c>
      <c r="H6" s="4">
        <f>F6-D6</f>
        <v>-5.600000000000023</v>
      </c>
      <c r="I6" s="4">
        <f>G6-E6</f>
        <v>-1.6999999999999993</v>
      </c>
      <c r="J6" s="4">
        <f>(F6-D6)/D6</f>
        <v>-0.035487959442332205</v>
      </c>
      <c r="K6" s="4">
        <f>(G6-E6)/E6</f>
        <v>-0.11971830985915488</v>
      </c>
    </row>
    <row r="7" spans="1:11" ht="12.75">
      <c r="A7" s="3" t="s">
        <v>11</v>
      </c>
      <c r="B7" s="4">
        <v>24</v>
      </c>
      <c r="C7" s="4">
        <v>70</v>
      </c>
      <c r="D7" s="4">
        <v>200</v>
      </c>
      <c r="E7" s="4">
        <v>19.8</v>
      </c>
      <c r="F7" s="4">
        <v>194.8</v>
      </c>
      <c r="G7" s="4">
        <v>14.7</v>
      </c>
      <c r="H7" s="4">
        <f>F7-D7</f>
        <v>-5.199999999999989</v>
      </c>
      <c r="I7" s="4">
        <f>G7-E7</f>
        <v>-5.100000000000001</v>
      </c>
      <c r="J7" s="4">
        <f>(F7-D7)/D7</f>
        <v>-0.025999999999999943</v>
      </c>
      <c r="K7" s="4">
        <f>(G7-E7)/E7</f>
        <v>-0.2575757575757576</v>
      </c>
    </row>
    <row r="8" spans="1:11" ht="12.75">
      <c r="A8" s="3" t="s">
        <v>11</v>
      </c>
      <c r="B8" s="4">
        <v>25</v>
      </c>
      <c r="C8" s="4">
        <v>68</v>
      </c>
      <c r="D8" s="4">
        <v>201.6</v>
      </c>
      <c r="E8" s="4">
        <v>25</v>
      </c>
      <c r="F8" s="4">
        <v>197</v>
      </c>
      <c r="G8" s="4">
        <v>20.1</v>
      </c>
      <c r="H8" s="4">
        <f>F8-D8</f>
        <v>-4.599999999999994</v>
      </c>
      <c r="I8" s="4">
        <f>G8-E8</f>
        <v>-4.899999999999999</v>
      </c>
      <c r="J8" s="4">
        <f>(F8-D8)/D8</f>
        <v>-0.02281746031746029</v>
      </c>
      <c r="K8" s="4">
        <f>(G8-E8)/E8</f>
        <v>-0.19599999999999995</v>
      </c>
    </row>
    <row r="9" spans="1:11" ht="12.75">
      <c r="A9" s="3" t="s">
        <v>11</v>
      </c>
      <c r="B9" s="4">
        <v>19</v>
      </c>
      <c r="C9" s="4">
        <v>69</v>
      </c>
      <c r="D9" s="4">
        <v>171.8</v>
      </c>
      <c r="E9" s="4">
        <v>15.8</v>
      </c>
      <c r="F9" s="4">
        <v>169</v>
      </c>
      <c r="G9" s="4">
        <v>16</v>
      </c>
      <c r="H9" s="4">
        <f>F9-D9</f>
        <v>-2.8000000000000114</v>
      </c>
      <c r="I9" s="4">
        <f>G9-E9</f>
        <v>0.1999999999999993</v>
      </c>
      <c r="J9" s="4">
        <f>(F9-D9)/D9</f>
        <v>-0.016298020954598435</v>
      </c>
      <c r="K9" s="4">
        <f>(G9-E9)/E9</f>
        <v>0.01265822784810122</v>
      </c>
    </row>
    <row r="10" spans="1:11" ht="12.75">
      <c r="A10" s="3" t="s">
        <v>11</v>
      </c>
      <c r="B10" s="4">
        <v>20</v>
      </c>
      <c r="C10" s="4">
        <v>67</v>
      </c>
      <c r="D10" s="4">
        <v>110</v>
      </c>
      <c r="E10" s="4">
        <v>5.4</v>
      </c>
      <c r="F10" s="4">
        <v>107.2</v>
      </c>
      <c r="G10" s="4">
        <v>4</v>
      </c>
      <c r="H10" s="4">
        <f>F10-D10</f>
        <v>-2.799999999999997</v>
      </c>
      <c r="I10" s="4">
        <f>G10-E10</f>
        <v>-1.4000000000000004</v>
      </c>
      <c r="J10" s="4">
        <f>(F10-D10)/D10</f>
        <v>-0.025454545454545428</v>
      </c>
      <c r="K10" s="4">
        <f>(G10-E10)/E10</f>
        <v>-0.2592592592592593</v>
      </c>
    </row>
    <row r="11" spans="1:11" ht="12.75">
      <c r="A11" s="3" t="s">
        <v>11</v>
      </c>
      <c r="B11" s="4">
        <v>19</v>
      </c>
      <c r="C11" s="4">
        <v>66</v>
      </c>
      <c r="D11" s="4">
        <v>158.8</v>
      </c>
      <c r="E11" s="4">
        <v>16.7</v>
      </c>
      <c r="F11" s="4">
        <v>156.2</v>
      </c>
      <c r="G11" s="4">
        <v>14.7</v>
      </c>
      <c r="H11" s="4">
        <f>F11-D11</f>
        <v>-2.6000000000000227</v>
      </c>
      <c r="I11" s="4">
        <f>G11-E11</f>
        <v>-2</v>
      </c>
      <c r="J11" s="4">
        <f>(F11-D11)/D11</f>
        <v>-0.01637279596977344</v>
      </c>
      <c r="K11" s="4">
        <f>(G11-E11)/E11</f>
        <v>-0.11976047904191617</v>
      </c>
    </row>
    <row r="12" spans="1:11" ht="12.75">
      <c r="A12" s="3" t="s">
        <v>11</v>
      </c>
      <c r="B12" s="4">
        <v>23</v>
      </c>
      <c r="C12" s="4">
        <v>69</v>
      </c>
      <c r="D12" s="4">
        <v>136.2</v>
      </c>
      <c r="E12" s="4">
        <v>11.6</v>
      </c>
      <c r="F12" s="4">
        <v>134</v>
      </c>
      <c r="G12" s="4">
        <v>10.1</v>
      </c>
      <c r="H12" s="4">
        <f>F12-D12</f>
        <v>-2.1999999999999886</v>
      </c>
      <c r="I12" s="4">
        <f>G12-E12</f>
        <v>-1.5</v>
      </c>
      <c r="J12" s="4">
        <f>(F12-D12)/D12</f>
        <v>-0.016152716593245145</v>
      </c>
      <c r="K12" s="4">
        <f>(G12-E12)/E12</f>
        <v>-0.12931034482758622</v>
      </c>
    </row>
    <row r="13" spans="1:11" ht="12.75">
      <c r="A13" s="3" t="s">
        <v>11</v>
      </c>
      <c r="B13" s="4">
        <v>22</v>
      </c>
      <c r="C13" s="4">
        <v>66</v>
      </c>
      <c r="D13" s="4">
        <v>199</v>
      </c>
      <c r="E13" s="4">
        <v>27.2</v>
      </c>
      <c r="F13" s="4">
        <v>196.8</v>
      </c>
      <c r="G13" s="4">
        <v>26.6</v>
      </c>
      <c r="H13" s="4">
        <f>F13-D13</f>
        <v>-2.1999999999999886</v>
      </c>
      <c r="I13" s="4">
        <f>G13-E13</f>
        <v>-0.5999999999999979</v>
      </c>
      <c r="J13" s="4">
        <f>(F13-D13)/D13</f>
        <v>-0.011055276381909491</v>
      </c>
      <c r="K13" s="4">
        <f>(G13-E13)/E13</f>
        <v>-0.022058823529411686</v>
      </c>
    </row>
    <row r="14" spans="1:11" ht="12.75">
      <c r="A14" s="3" t="s">
        <v>11</v>
      </c>
      <c r="B14" s="4">
        <v>21</v>
      </c>
      <c r="C14" s="4">
        <v>65</v>
      </c>
      <c r="D14" s="4">
        <v>142</v>
      </c>
      <c r="E14" s="4">
        <v>13.7</v>
      </c>
      <c r="F14" s="4">
        <v>139.8</v>
      </c>
      <c r="G14" s="4">
        <v>13.8</v>
      </c>
      <c r="H14" s="4">
        <f>F14-D14</f>
        <v>-2.1999999999999886</v>
      </c>
      <c r="I14" s="4">
        <f>G14-E14</f>
        <v>0.10000000000000142</v>
      </c>
      <c r="J14" s="4">
        <f>(F14-D14)/D14</f>
        <v>-0.015492957746478794</v>
      </c>
      <c r="K14" s="4">
        <f>(G14-E14)/E14</f>
        <v>0.007299270072992805</v>
      </c>
    </row>
    <row r="15" spans="1:11" ht="12.75">
      <c r="A15" s="3" t="s">
        <v>11</v>
      </c>
      <c r="B15" s="4">
        <v>25</v>
      </c>
      <c r="C15" s="4">
        <v>65</v>
      </c>
      <c r="D15" s="4">
        <v>159</v>
      </c>
      <c r="E15" s="4">
        <v>21.2</v>
      </c>
      <c r="F15" s="4">
        <v>157</v>
      </c>
      <c r="G15" s="4">
        <v>19.6</v>
      </c>
      <c r="H15" s="4">
        <f>F15-D15</f>
        <v>-2</v>
      </c>
      <c r="I15" s="4">
        <f>G15-E15</f>
        <v>-1.5999999999999979</v>
      </c>
      <c r="J15" s="4">
        <f>(F15-D15)/D15</f>
        <v>-0.012578616352201259</v>
      </c>
      <c r="K15" s="4">
        <f>(G15-E15)/E15</f>
        <v>-0.07547169811320745</v>
      </c>
    </row>
    <row r="16" spans="1:11" ht="12.75">
      <c r="A16" s="3" t="s">
        <v>11</v>
      </c>
      <c r="B16" s="4">
        <v>19</v>
      </c>
      <c r="C16" s="4">
        <v>68</v>
      </c>
      <c r="D16" s="4">
        <v>199.8</v>
      </c>
      <c r="E16" s="4">
        <v>24.5</v>
      </c>
      <c r="F16" s="4">
        <v>198.6</v>
      </c>
      <c r="G16" s="4">
        <v>26</v>
      </c>
      <c r="H16" s="4">
        <f>F16-D16</f>
        <v>-1.200000000000017</v>
      </c>
      <c r="I16" s="4">
        <f>G16-E16</f>
        <v>1.5</v>
      </c>
      <c r="J16" s="4">
        <f>(F16-D16)/D16</f>
        <v>-0.006006006006006091</v>
      </c>
      <c r="K16" s="4">
        <f>(G16-E16)/E16</f>
        <v>0.061224489795918366</v>
      </c>
    </row>
    <row r="17" spans="1:11" ht="12.75">
      <c r="A17" s="3" t="s">
        <v>11</v>
      </c>
      <c r="B17" s="4">
        <v>22</v>
      </c>
      <c r="C17" s="4">
        <v>63</v>
      </c>
      <c r="D17" s="4">
        <v>143.6</v>
      </c>
      <c r="E17" s="4">
        <v>14.3</v>
      </c>
      <c r="F17" s="4">
        <v>142.6</v>
      </c>
      <c r="G17" s="4">
        <v>16.7</v>
      </c>
      <c r="H17" s="4">
        <f>F17-D17</f>
        <v>-1</v>
      </c>
      <c r="I17" s="4">
        <f>G17-E17</f>
        <v>2.3999999999999986</v>
      </c>
      <c r="J17" s="4">
        <f>(F17-D17)/D17</f>
        <v>-0.006963788300835655</v>
      </c>
      <c r="K17" s="4">
        <f>(G17-E17)/E17</f>
        <v>0.16783216783216773</v>
      </c>
    </row>
    <row r="18" spans="1:11" ht="12.75">
      <c r="A18" s="3" t="s">
        <v>11</v>
      </c>
      <c r="B18" s="4">
        <v>23</v>
      </c>
      <c r="C18" s="4">
        <v>66</v>
      </c>
      <c r="D18" s="4">
        <v>116</v>
      </c>
      <c r="E18" s="4">
        <v>10</v>
      </c>
      <c r="F18" s="4">
        <v>116</v>
      </c>
      <c r="G18" s="4">
        <v>9.9</v>
      </c>
      <c r="H18" s="4">
        <f>F18-D18</f>
        <v>0</v>
      </c>
      <c r="I18" s="4">
        <f>G18-E18</f>
        <v>-0.09999999999999964</v>
      </c>
      <c r="J18" s="4">
        <f>(F18-D18)/D18</f>
        <v>0</v>
      </c>
      <c r="K18" s="4">
        <f>(G18-E18)/E18</f>
        <v>-0.009999999999999964</v>
      </c>
    </row>
    <row r="19" spans="1:11" ht="12.75">
      <c r="A19" s="3" t="s">
        <v>11</v>
      </c>
      <c r="B19" s="4">
        <v>21</v>
      </c>
      <c r="C19" s="4">
        <v>68</v>
      </c>
      <c r="D19" s="4">
        <v>141.8</v>
      </c>
      <c r="E19" s="4">
        <v>13.7</v>
      </c>
      <c r="F19" s="4">
        <v>142.6</v>
      </c>
      <c r="G19" s="4">
        <v>13.1</v>
      </c>
      <c r="H19" s="4">
        <f>F19-D19</f>
        <v>0.799999999999983</v>
      </c>
      <c r="I19" s="4">
        <f>G19-E19</f>
        <v>-0.5999999999999996</v>
      </c>
      <c r="J19" s="4">
        <f>(F19-D19)/D19</f>
        <v>0.005641748942171953</v>
      </c>
      <c r="K19" s="4">
        <f>(G19-E19)/E19</f>
        <v>-0.04379562043795618</v>
      </c>
    </row>
    <row r="20" spans="1:11" ht="12.75">
      <c r="A20" s="3" t="s">
        <v>11</v>
      </c>
      <c r="B20" s="4">
        <v>28</v>
      </c>
      <c r="C20" s="4">
        <v>68</v>
      </c>
      <c r="D20" s="4">
        <v>161</v>
      </c>
      <c r="E20" s="4">
        <v>17.1</v>
      </c>
      <c r="F20" s="4">
        <v>161.8</v>
      </c>
      <c r="G20" s="4">
        <v>16.1</v>
      </c>
      <c r="H20" s="4">
        <f>F20-D20</f>
        <v>0.8000000000000114</v>
      </c>
      <c r="I20" s="4">
        <f>G20-E20</f>
        <v>-1</v>
      </c>
      <c r="J20" s="4">
        <f>(F20-D20)/D20</f>
        <v>0.004968944099378952</v>
      </c>
      <c r="K20" s="4">
        <f>(G20-E20)/E20</f>
        <v>-0.05847953216374269</v>
      </c>
    </row>
    <row r="21" spans="1:11" ht="12.75">
      <c r="A21" s="3" t="s">
        <v>11</v>
      </c>
      <c r="B21" s="4">
        <v>21</v>
      </c>
      <c r="C21" s="4">
        <v>61</v>
      </c>
      <c r="D21" s="4">
        <v>138.6</v>
      </c>
      <c r="E21" s="4">
        <v>14.9</v>
      </c>
      <c r="F21" s="4">
        <v>140.8</v>
      </c>
      <c r="G21" s="4">
        <v>15.4</v>
      </c>
      <c r="H21" s="4">
        <f>F21-D21</f>
        <v>2.200000000000017</v>
      </c>
      <c r="I21" s="4">
        <f>G21-E21</f>
        <v>0.5</v>
      </c>
      <c r="J21" s="4">
        <f>(F21-D21)/D21</f>
        <v>0.015873015873015997</v>
      </c>
      <c r="K21" s="4">
        <f>(G21-E21)/E21</f>
        <v>0.03355704697986577</v>
      </c>
    </row>
    <row r="22" spans="1:11" ht="12.75">
      <c r="A22" s="3" t="s">
        <v>11</v>
      </c>
      <c r="B22" s="4">
        <v>21</v>
      </c>
      <c r="C22" s="4">
        <v>73</v>
      </c>
      <c r="D22" s="4">
        <v>182.8</v>
      </c>
      <c r="E22" s="4">
        <v>23</v>
      </c>
      <c r="F22" s="4">
        <v>185.2</v>
      </c>
      <c r="G22" s="4">
        <v>13.2</v>
      </c>
      <c r="H22" s="4">
        <f>F22-D22</f>
        <v>2.3999999999999773</v>
      </c>
      <c r="I22" s="4">
        <f>G22-E22</f>
        <v>-9.8</v>
      </c>
      <c r="J22" s="4">
        <f>(F22-D22)/D22</f>
        <v>0.013129102844638824</v>
      </c>
      <c r="K22" s="4">
        <f>(G22-E22)/E22</f>
        <v>-0.42608695652173917</v>
      </c>
    </row>
    <row r="23" spans="1:11" ht="12.75">
      <c r="A23" s="3" t="s">
        <v>11</v>
      </c>
      <c r="B23" s="4">
        <v>30</v>
      </c>
      <c r="C23" s="4">
        <v>63</v>
      </c>
      <c r="D23" s="4">
        <v>155.2</v>
      </c>
      <c r="E23" s="4">
        <v>27.7</v>
      </c>
      <c r="F23" s="4">
        <v>158.2</v>
      </c>
      <c r="G23" s="4">
        <v>23.9</v>
      </c>
      <c r="H23" s="4">
        <f>F23-D23</f>
        <v>3</v>
      </c>
      <c r="I23" s="4">
        <f>G23-E23</f>
        <v>-3.8000000000000007</v>
      </c>
      <c r="J23" s="4">
        <f>(F23-D23)/D23</f>
        <v>0.019329896907216496</v>
      </c>
      <c r="K23" s="4">
        <f>(G23-E23)/E23</f>
        <v>-0.13718411552346574</v>
      </c>
    </row>
    <row r="24" spans="1:11" ht="12.75">
      <c r="A24" s="3" t="s">
        <v>11</v>
      </c>
      <c r="B24" s="4">
        <v>18</v>
      </c>
      <c r="C24" s="4">
        <v>61</v>
      </c>
      <c r="D24" s="4">
        <v>89.8</v>
      </c>
      <c r="E24" s="4">
        <v>3.8</v>
      </c>
      <c r="F24" s="4">
        <v>93.6</v>
      </c>
      <c r="G24" s="4">
        <v>5.5</v>
      </c>
      <c r="H24" s="4">
        <f>F24-D24</f>
        <v>3.799999999999997</v>
      </c>
      <c r="I24" s="4">
        <f>G24-E24</f>
        <v>1.7000000000000002</v>
      </c>
      <c r="J24" s="4">
        <f>(F24-D24)/D24</f>
        <v>0.042316258351893066</v>
      </c>
      <c r="K24" s="4">
        <f>(G24-E24)/E24</f>
        <v>0.44736842105263164</v>
      </c>
    </row>
    <row r="25" spans="1:11" ht="12.75">
      <c r="A25" s="3" t="s">
        <v>11</v>
      </c>
      <c r="B25" s="4">
        <v>22</v>
      </c>
      <c r="C25" s="4">
        <v>68</v>
      </c>
      <c r="D25" s="4">
        <v>158.8</v>
      </c>
      <c r="E25" s="4">
        <v>15.5</v>
      </c>
      <c r="F25" s="4">
        <v>163.4</v>
      </c>
      <c r="G25" s="4">
        <v>14.8</v>
      </c>
      <c r="H25" s="4">
        <f>F25-D25</f>
        <v>4.599999999999994</v>
      </c>
      <c r="I25" s="4">
        <f>G25-E25</f>
        <v>-0.6999999999999993</v>
      </c>
      <c r="J25" s="4">
        <f>(F25-D25)/D25</f>
        <v>0.028967254408060417</v>
      </c>
      <c r="K25" s="4">
        <f>(G25-E25)/E25</f>
        <v>-0.0451612903225806</v>
      </c>
    </row>
    <row r="26" spans="1:11" ht="12.75">
      <c r="A26" s="3" t="s">
        <v>11</v>
      </c>
      <c r="B26" s="4">
        <v>22</v>
      </c>
      <c r="C26" s="4">
        <v>66</v>
      </c>
      <c r="D26" s="4">
        <v>141</v>
      </c>
      <c r="E26" s="4">
        <v>13.3</v>
      </c>
      <c r="F26" s="4">
        <v>146</v>
      </c>
      <c r="G26" s="4">
        <v>16.2</v>
      </c>
      <c r="H26" s="4">
        <f>F26-D26</f>
        <v>5</v>
      </c>
      <c r="I26" s="4">
        <f>G26-E26</f>
        <v>2.8999999999999986</v>
      </c>
      <c r="J26" s="4">
        <f>(F26-D26)/D26</f>
        <v>0.03546099290780142</v>
      </c>
      <c r="K26" s="4">
        <f>(G26-E26)/E26</f>
        <v>0.21804511278195476</v>
      </c>
    </row>
    <row r="27" spans="1:11" ht="12.75">
      <c r="A27" s="3" t="s">
        <v>11</v>
      </c>
      <c r="B27" s="4">
        <v>22</v>
      </c>
      <c r="C27" s="4">
        <v>62</v>
      </c>
      <c r="D27" s="4">
        <v>146.6</v>
      </c>
      <c r="E27" s="4">
        <v>18.9</v>
      </c>
      <c r="F27" s="4">
        <v>152</v>
      </c>
      <c r="G27" s="4">
        <v>19.2</v>
      </c>
      <c r="H27" s="4">
        <f>F27-D27</f>
        <v>5.400000000000006</v>
      </c>
      <c r="I27" s="4">
        <f>G27-E27</f>
        <v>0.3000000000000007</v>
      </c>
      <c r="J27" s="4">
        <f>(F27-D27)/D27</f>
        <v>0.03683492496589363</v>
      </c>
      <c r="K27" s="4">
        <f>(G27-E27)/E27</f>
        <v>0.01587301587301591</v>
      </c>
    </row>
    <row r="28" spans="1:11" ht="12.75">
      <c r="A28" s="3" t="s">
        <v>11</v>
      </c>
      <c r="B28" s="4">
        <v>24</v>
      </c>
      <c r="C28" s="4">
        <v>71</v>
      </c>
      <c r="D28" s="4">
        <v>192.4</v>
      </c>
      <c r="E28" s="4">
        <v>20.7</v>
      </c>
      <c r="F28" s="4">
        <v>199.2</v>
      </c>
      <c r="G28" s="4">
        <v>20.8</v>
      </c>
      <c r="H28" s="4">
        <f>F28-D28</f>
        <v>6.799999999999983</v>
      </c>
      <c r="I28" s="4">
        <f>G28-E28</f>
        <v>0.10000000000000142</v>
      </c>
      <c r="J28" s="4">
        <f>(F28-D28)/D28</f>
        <v>0.035343035343035255</v>
      </c>
      <c r="K28" s="4">
        <f>(G28-E28)/E28</f>
        <v>0.004830917874396204</v>
      </c>
    </row>
    <row r="29" spans="1:11" ht="12.75">
      <c r="A29" s="3" t="s">
        <v>11</v>
      </c>
      <c r="B29" s="4">
        <v>23</v>
      </c>
      <c r="C29" s="4">
        <v>70</v>
      </c>
      <c r="D29" s="4">
        <v>185.8</v>
      </c>
      <c r="E29" s="4">
        <v>21.3</v>
      </c>
      <c r="F29" s="4">
        <v>193</v>
      </c>
      <c r="G29" s="4">
        <v>23.6</v>
      </c>
      <c r="H29" s="4">
        <f>F29-D29</f>
        <v>7.199999999999989</v>
      </c>
      <c r="I29" s="4">
        <f>G29-E29</f>
        <v>2.3000000000000007</v>
      </c>
      <c r="J29" s="4">
        <f>(F29-D29)/D29</f>
        <v>0.03875134553283094</v>
      </c>
      <c r="K29" s="4">
        <f>(G29-E29)/E29</f>
        <v>0.10798122065727703</v>
      </c>
    </row>
    <row r="30" spans="1:11" ht="12.75">
      <c r="A30" s="3" t="s">
        <v>11</v>
      </c>
      <c r="B30" s="4">
        <v>18</v>
      </c>
      <c r="C30" s="4">
        <v>67</v>
      </c>
      <c r="D30" s="4">
        <v>196.8</v>
      </c>
      <c r="E30" s="4">
        <v>22.5</v>
      </c>
      <c r="F30" s="4">
        <v>206.2</v>
      </c>
      <c r="G30" s="4">
        <v>23.9</v>
      </c>
      <c r="H30" s="4">
        <f>F30-D30</f>
        <v>9.399999999999977</v>
      </c>
      <c r="I30" s="4">
        <f>G30-E30</f>
        <v>1.3999999999999986</v>
      </c>
      <c r="J30" s="4">
        <f>(F30-D30)/D30</f>
        <v>0.04776422764227631</v>
      </c>
      <c r="K30" s="4">
        <f>(G30-E30)/E30</f>
        <v>0.06222222222222216</v>
      </c>
    </row>
    <row r="31" spans="7:11" ht="12.75">
      <c r="G31" s="5"/>
      <c r="H31" s="5"/>
      <c r="I31" s="5"/>
      <c r="J31" s="5"/>
      <c r="K31" s="5"/>
    </row>
    <row r="32" spans="8:11" ht="12.75">
      <c r="H32" s="2" t="s">
        <v>7</v>
      </c>
      <c r="I32" s="2" t="s">
        <v>8</v>
      </c>
      <c r="J32" s="2" t="s">
        <v>9</v>
      </c>
      <c r="K32" s="2" t="s">
        <v>10</v>
      </c>
    </row>
    <row r="33" spans="7:11" ht="12.75">
      <c r="G33" s="6" t="s">
        <v>12</v>
      </c>
      <c r="H33" s="7">
        <f>COUNT(H2:H30)</f>
        <v>29</v>
      </c>
      <c r="I33" s="7">
        <f>COUNT(I2:I30)</f>
        <v>29</v>
      </c>
      <c r="J33" s="7">
        <f>COUNT(J2:J30)</f>
        <v>29</v>
      </c>
      <c r="K33" s="7">
        <f>COUNT(K2:K30)</f>
        <v>29</v>
      </c>
    </row>
    <row r="34" spans="7:11" ht="12.75">
      <c r="G34" s="6" t="s">
        <v>13</v>
      </c>
      <c r="H34" s="7">
        <f>AVERAGE(H2:H30)</f>
        <v>-0.9448275862068997</v>
      </c>
      <c r="I34" s="7">
        <f>AVERAGE(I2:I30)</f>
        <v>-0.8482758620689655</v>
      </c>
      <c r="J34" s="7">
        <f>AVERAGE(J2:J30)</f>
        <v>-0.00292457404532434</v>
      </c>
      <c r="K34" s="7">
        <f>AVERAGE(K2:K30)</f>
        <v>-0.030521240803757458</v>
      </c>
    </row>
    <row r="35" spans="7:11" ht="12.75">
      <c r="G35" s="6" t="s">
        <v>14</v>
      </c>
      <c r="H35" s="7">
        <f>STDEV(H2:H30)</f>
        <v>5.659857785119978</v>
      </c>
      <c r="I35" s="7">
        <f>STDEV(I2:I30)</f>
        <v>2.822944345594706</v>
      </c>
      <c r="J35" s="7">
        <f>STDEV(J2:J30)</f>
        <v>0.030215323638779212</v>
      </c>
      <c r="K35" s="7">
        <f>STDEV(K2:K30)</f>
        <v>0.1640415160418064</v>
      </c>
    </row>
    <row r="36" spans="7:11" ht="12.75">
      <c r="G36" s="6"/>
      <c r="H36" s="7"/>
      <c r="I36" s="7"/>
      <c r="J36" s="7"/>
      <c r="K36" s="7"/>
    </row>
    <row r="37" spans="7:11" ht="12.75">
      <c r="G37" s="8" t="s">
        <v>15</v>
      </c>
      <c r="H37" s="7">
        <v>0.05</v>
      </c>
      <c r="I37" s="7">
        <v>0.05</v>
      </c>
      <c r="J37" s="7">
        <v>0.05</v>
      </c>
      <c r="K37" s="7">
        <v>0.05</v>
      </c>
    </row>
    <row r="38" spans="7:11" ht="12.75">
      <c r="G38" s="6" t="s">
        <v>16</v>
      </c>
      <c r="H38" s="7">
        <f>H34/(H35/SQRT(H33))</f>
        <v>-0.8989717514507091</v>
      </c>
      <c r="I38" s="7">
        <f>I34/(I35/SQRT(I33))</f>
        <v>-1.6182059438345457</v>
      </c>
      <c r="J38" s="7">
        <f>J34/(J35/SQRT(J33))</f>
        <v>-0.521235960038717</v>
      </c>
      <c r="K38" s="7">
        <f>K34/(K35/SQRT(K33))</f>
        <v>-1.0019531385249099</v>
      </c>
    </row>
    <row r="39" spans="7:11" ht="12.75">
      <c r="G39" s="6" t="s">
        <v>17</v>
      </c>
      <c r="H39" s="7">
        <f>TINV(H37,H33-1)</f>
        <v>2.0484071367368606</v>
      </c>
      <c r="I39" s="7">
        <f>TINV(I37,I33-1)</f>
        <v>2.0484071367368606</v>
      </c>
      <c r="J39" s="7">
        <f>TINV(J37,J33-1)</f>
        <v>2.0484071367368606</v>
      </c>
      <c r="K39" s="7">
        <f>TINV(K37,K33-1)</f>
        <v>2.0484071367368606</v>
      </c>
    </row>
    <row r="40" spans="7:11" ht="12.75">
      <c r="G40" s="6" t="s">
        <v>18</v>
      </c>
      <c r="H40" s="7">
        <f>TDIST(ABS(H38),H33-1,2)</f>
        <v>0.37633394608806114</v>
      </c>
      <c r="I40" s="7">
        <f>TDIST(ABS(I38),I33-1,2)</f>
        <v>0.11682956412335185</v>
      </c>
      <c r="J40" s="7">
        <f>TDIST(ABS(J38),J33-1,2)</f>
        <v>0.6063008448267544</v>
      </c>
      <c r="K40" s="7">
        <f>TDIST(ABS(K38),K33-1,2)</f>
        <v>0.32494703349801346</v>
      </c>
    </row>
    <row r="41" spans="7:11" ht="12.75">
      <c r="G41" s="6" t="s">
        <v>19</v>
      </c>
      <c r="H41" s="7">
        <f>1-H40</f>
        <v>0.6236660539119389</v>
      </c>
      <c r="I41" s="7">
        <f>1-I40</f>
        <v>0.8831704358766481</v>
      </c>
      <c r="J41" s="7">
        <f>1-J40</f>
        <v>0.3936991551732456</v>
      </c>
      <c r="K41" s="7">
        <f>1-K40</f>
        <v>0.6750529665019865</v>
      </c>
    </row>
    <row r="44" spans="1:11" ht="12.75">
      <c r="A44" s="9" t="s">
        <v>0</v>
      </c>
      <c r="B44" s="10" t="s">
        <v>1</v>
      </c>
      <c r="C44" s="10" t="s">
        <v>2</v>
      </c>
      <c r="D44" s="10" t="s">
        <v>3</v>
      </c>
      <c r="E44" s="10" t="s">
        <v>4</v>
      </c>
      <c r="F44" s="10" t="s">
        <v>5</v>
      </c>
      <c r="G44" s="10" t="s">
        <v>6</v>
      </c>
      <c r="H44" s="10" t="s">
        <v>7</v>
      </c>
      <c r="I44" s="10" t="s">
        <v>8</v>
      </c>
      <c r="J44" s="10" t="s">
        <v>9</v>
      </c>
      <c r="K44" s="10" t="s">
        <v>10</v>
      </c>
    </row>
    <row r="45" spans="1:11" ht="12.75">
      <c r="A45" s="3" t="s">
        <v>20</v>
      </c>
      <c r="B45" s="4">
        <v>19</v>
      </c>
      <c r="C45" s="4">
        <v>63</v>
      </c>
      <c r="D45" s="4">
        <v>130.6</v>
      </c>
      <c r="E45" s="4">
        <v>31.1</v>
      </c>
      <c r="F45" s="4">
        <v>123.6</v>
      </c>
      <c r="G45" s="4">
        <v>28.3</v>
      </c>
      <c r="H45" s="4">
        <f>F45-D45</f>
        <v>-7</v>
      </c>
      <c r="I45" s="4">
        <f>G45-E45</f>
        <v>-2.8000000000000007</v>
      </c>
      <c r="J45" s="4">
        <f>(F45-D45)/D45</f>
        <v>-0.053598774885145486</v>
      </c>
      <c r="K45" s="4">
        <f>(G45-E45)/E45</f>
        <v>-0.09003215434083603</v>
      </c>
    </row>
    <row r="46" spans="1:11" ht="12.75">
      <c r="A46" s="3" t="s">
        <v>20</v>
      </c>
      <c r="B46" s="4">
        <v>18</v>
      </c>
      <c r="C46" s="4">
        <v>65</v>
      </c>
      <c r="D46" s="4">
        <v>191.4</v>
      </c>
      <c r="E46" s="4">
        <v>39.3</v>
      </c>
      <c r="F46" s="4">
        <v>184.4</v>
      </c>
      <c r="G46" s="4">
        <v>38</v>
      </c>
      <c r="H46" s="4">
        <f>F46-D46</f>
        <v>-7</v>
      </c>
      <c r="I46" s="4">
        <f>G46-E46</f>
        <v>-1.2999999999999972</v>
      </c>
      <c r="J46" s="4">
        <f>(F46-D46)/D46</f>
        <v>-0.03657262277951933</v>
      </c>
      <c r="K46" s="4">
        <f>(G46-E46)/E46</f>
        <v>-0.03307888040712461</v>
      </c>
    </row>
    <row r="47" spans="1:11" ht="12.75">
      <c r="A47" s="3" t="s">
        <v>20</v>
      </c>
      <c r="B47" s="4">
        <v>19</v>
      </c>
      <c r="C47" s="4">
        <v>57</v>
      </c>
      <c r="D47" s="4">
        <v>133</v>
      </c>
      <c r="E47" s="4">
        <v>30.6</v>
      </c>
      <c r="F47" s="4">
        <v>126.4</v>
      </c>
      <c r="G47" s="4">
        <v>29.8</v>
      </c>
      <c r="H47" s="4">
        <f>F47-D47</f>
        <v>-6.599999999999994</v>
      </c>
      <c r="I47" s="4">
        <f>G47-E47</f>
        <v>-0.8000000000000007</v>
      </c>
      <c r="J47" s="4">
        <f>(F47-D47)/D47</f>
        <v>-0.0496240601503759</v>
      </c>
      <c r="K47" s="4">
        <f>(G47-E47)/E47</f>
        <v>-0.026143790849673224</v>
      </c>
    </row>
    <row r="48" spans="1:11" ht="12.75">
      <c r="A48" s="3" t="s">
        <v>20</v>
      </c>
      <c r="B48" s="4">
        <v>19</v>
      </c>
      <c r="C48" s="4">
        <v>59</v>
      </c>
      <c r="D48" s="4">
        <v>104.8</v>
      </c>
      <c r="E48" s="4">
        <v>19</v>
      </c>
      <c r="F48" s="4">
        <v>99.6</v>
      </c>
      <c r="G48" s="4">
        <v>16.8</v>
      </c>
      <c r="H48" s="4">
        <f>F48-D48</f>
        <v>-5.200000000000003</v>
      </c>
      <c r="I48" s="4">
        <f>G48-E48</f>
        <v>-2.1999999999999993</v>
      </c>
      <c r="J48" s="4">
        <f>(F48-D48)/D48</f>
        <v>-0.04961832061068705</v>
      </c>
      <c r="K48" s="4">
        <f>(G48-E48)/E48</f>
        <v>-0.11578947368421048</v>
      </c>
    </row>
    <row r="49" spans="1:11" ht="12.75">
      <c r="A49" s="3" t="s">
        <v>20</v>
      </c>
      <c r="B49" s="4">
        <v>22</v>
      </c>
      <c r="C49" s="4">
        <v>65</v>
      </c>
      <c r="D49" s="4">
        <v>141</v>
      </c>
      <c r="E49" s="4">
        <v>29.7</v>
      </c>
      <c r="F49" s="4">
        <v>135.8</v>
      </c>
      <c r="G49" s="4">
        <v>26.6</v>
      </c>
      <c r="H49" s="4">
        <f>F49-D49</f>
        <v>-5.199999999999989</v>
      </c>
      <c r="I49" s="4">
        <f>G49-E49</f>
        <v>-3.099999999999998</v>
      </c>
      <c r="J49" s="4">
        <f>(F49-D49)/D49</f>
        <v>-0.0368794326241134</v>
      </c>
      <c r="K49" s="4">
        <f>(G49-E49)/E49</f>
        <v>-0.1043771043771043</v>
      </c>
    </row>
    <row r="50" spans="1:11" ht="12.75">
      <c r="A50" s="3" t="s">
        <v>20</v>
      </c>
      <c r="B50" s="4">
        <v>19</v>
      </c>
      <c r="C50" s="4">
        <v>65</v>
      </c>
      <c r="D50" s="4">
        <v>231.2</v>
      </c>
      <c r="E50" s="4">
        <v>47.7</v>
      </c>
      <c r="F50" s="4">
        <v>226.6</v>
      </c>
      <c r="G50" s="4">
        <v>46.8</v>
      </c>
      <c r="H50" s="4">
        <f>F50-D50</f>
        <v>-4.599999999999994</v>
      </c>
      <c r="I50" s="4">
        <f>G50-E50</f>
        <v>-0.9000000000000057</v>
      </c>
      <c r="J50" s="4">
        <f>(F50-D50)/D50</f>
        <v>-0.019896193771626273</v>
      </c>
      <c r="K50" s="4">
        <f>(G50-E50)/E50</f>
        <v>-0.018867924528302004</v>
      </c>
    </row>
    <row r="51" spans="1:11" ht="12.75">
      <c r="A51" s="3" t="s">
        <v>20</v>
      </c>
      <c r="B51" s="4">
        <v>22</v>
      </c>
      <c r="C51" s="4">
        <v>65</v>
      </c>
      <c r="D51" s="4">
        <v>139.4</v>
      </c>
      <c r="E51" s="4">
        <v>32.8</v>
      </c>
      <c r="F51" s="4">
        <v>135.2</v>
      </c>
      <c r="G51" s="4">
        <v>28.6</v>
      </c>
      <c r="H51" s="4">
        <f>F51-D51</f>
        <v>-4.200000000000017</v>
      </c>
      <c r="I51" s="4">
        <f>G51-E51</f>
        <v>-4.199999999999996</v>
      </c>
      <c r="J51" s="4">
        <f>(F51-D51)/D51</f>
        <v>-0.030129124820660092</v>
      </c>
      <c r="K51" s="4">
        <f>(G51-E51)/E51</f>
        <v>-0.12804878048780477</v>
      </c>
    </row>
    <row r="52" spans="1:11" ht="12.75">
      <c r="A52" s="3" t="s">
        <v>20</v>
      </c>
      <c r="B52" s="4">
        <v>18</v>
      </c>
      <c r="C52" s="4">
        <v>60.5</v>
      </c>
      <c r="D52" s="4">
        <v>116.4</v>
      </c>
      <c r="E52" s="4">
        <v>18</v>
      </c>
      <c r="F52" s="4">
        <v>113.8</v>
      </c>
      <c r="G52" s="4">
        <v>19</v>
      </c>
      <c r="H52" s="4">
        <f>F52-D52</f>
        <v>-2.6000000000000085</v>
      </c>
      <c r="I52" s="4">
        <f>G52-E52</f>
        <v>1</v>
      </c>
      <c r="J52" s="4">
        <f>(F52-D52)/D52</f>
        <v>-0.022336769759450245</v>
      </c>
      <c r="K52" s="4">
        <f>(G52-E52)/E52</f>
        <v>0.05555555555555555</v>
      </c>
    </row>
    <row r="53" spans="1:11" ht="12.75">
      <c r="A53" s="3" t="s">
        <v>20</v>
      </c>
      <c r="B53" s="4">
        <v>19</v>
      </c>
      <c r="C53" s="4">
        <v>67</v>
      </c>
      <c r="D53" s="4">
        <v>100</v>
      </c>
      <c r="E53" s="4">
        <v>9.6</v>
      </c>
      <c r="F53" s="4">
        <v>98.4</v>
      </c>
      <c r="G53" s="4">
        <v>10</v>
      </c>
      <c r="H53" s="4">
        <f>F53-D53</f>
        <v>-1.5999999999999943</v>
      </c>
      <c r="I53" s="4">
        <f>G53-E53</f>
        <v>0.40000000000000036</v>
      </c>
      <c r="J53" s="4">
        <f>(F53-D53)/D53</f>
        <v>-0.015999999999999945</v>
      </c>
      <c r="K53" s="4">
        <f>(G53-E53)/E53</f>
        <v>0.041666666666666706</v>
      </c>
    </row>
    <row r="54" spans="1:11" ht="12.75">
      <c r="A54" s="3" t="s">
        <v>20</v>
      </c>
      <c r="B54" s="4">
        <v>19</v>
      </c>
      <c r="C54" s="4">
        <v>59</v>
      </c>
      <c r="D54" s="4">
        <v>116.8</v>
      </c>
      <c r="E54" s="4">
        <v>22.5</v>
      </c>
      <c r="F54" s="4">
        <v>115.6</v>
      </c>
      <c r="G54" s="4">
        <v>19.8</v>
      </c>
      <c r="H54" s="4">
        <f>F54-D54</f>
        <v>-1.2000000000000028</v>
      </c>
      <c r="I54" s="4">
        <f>G54-E54</f>
        <v>-2.6999999999999993</v>
      </c>
      <c r="J54" s="4">
        <f>(F54-D54)/D54</f>
        <v>-0.010273972602739751</v>
      </c>
      <c r="K54" s="4">
        <f>(G54-E54)/E54</f>
        <v>-0.11999999999999997</v>
      </c>
    </row>
    <row r="55" spans="1:11" ht="12.75">
      <c r="A55" s="3" t="s">
        <v>20</v>
      </c>
      <c r="B55" s="4">
        <v>18</v>
      </c>
      <c r="C55" s="4">
        <v>66</v>
      </c>
      <c r="D55" s="4">
        <v>122.4</v>
      </c>
      <c r="E55" s="4">
        <v>25.8</v>
      </c>
      <c r="F55" s="4">
        <v>122</v>
      </c>
      <c r="G55" s="4">
        <v>23.8</v>
      </c>
      <c r="H55" s="4">
        <f>F55-D55</f>
        <v>-0.4000000000000057</v>
      </c>
      <c r="I55" s="4">
        <f>G55-E55</f>
        <v>-2</v>
      </c>
      <c r="J55" s="4">
        <f>(F55-D55)/D55</f>
        <v>-0.003267973856209197</v>
      </c>
      <c r="K55" s="4">
        <f>(G55-E55)/E55</f>
        <v>-0.07751937984496124</v>
      </c>
    </row>
    <row r="56" spans="1:11" ht="12.75">
      <c r="A56" s="3" t="s">
        <v>20</v>
      </c>
      <c r="B56" s="4">
        <v>20</v>
      </c>
      <c r="C56" s="4">
        <v>67</v>
      </c>
      <c r="D56" s="4">
        <v>237.2</v>
      </c>
      <c r="E56" s="4">
        <v>47.9</v>
      </c>
      <c r="F56" s="4">
        <v>237.2</v>
      </c>
      <c r="G56" s="4">
        <v>46.5</v>
      </c>
      <c r="H56" s="4">
        <f>F56-D56</f>
        <v>0</v>
      </c>
      <c r="I56" s="4">
        <f>G56-E56</f>
        <v>-1.3999999999999986</v>
      </c>
      <c r="J56" s="4">
        <f>(F56-D56)/D56</f>
        <v>0</v>
      </c>
      <c r="K56" s="4">
        <f>(G56-E56)/E56</f>
        <v>-0.029227557411273457</v>
      </c>
    </row>
    <row r="57" spans="1:11" ht="12.75">
      <c r="A57" s="3" t="s">
        <v>20</v>
      </c>
      <c r="B57" s="4">
        <v>20</v>
      </c>
      <c r="C57" s="4">
        <v>62</v>
      </c>
      <c r="D57" s="4">
        <v>111.2</v>
      </c>
      <c r="E57" s="4">
        <v>20</v>
      </c>
      <c r="F57" s="4">
        <v>111.2</v>
      </c>
      <c r="G57" s="4">
        <v>19.1</v>
      </c>
      <c r="H57" s="4">
        <f>F57-D57</f>
        <v>0</v>
      </c>
      <c r="I57" s="4">
        <f>G57-E57</f>
        <v>-0.8999999999999986</v>
      </c>
      <c r="J57" s="4">
        <f>(F57-D57)/D57</f>
        <v>0</v>
      </c>
      <c r="K57" s="4">
        <f>(G57-E57)/E57</f>
        <v>-0.04499999999999993</v>
      </c>
    </row>
    <row r="58" spans="1:11" ht="12.75">
      <c r="A58" s="3" t="s">
        <v>20</v>
      </c>
      <c r="B58" s="4">
        <v>19</v>
      </c>
      <c r="C58" s="4">
        <v>63</v>
      </c>
      <c r="D58" s="4">
        <v>155.8</v>
      </c>
      <c r="E58" s="4">
        <v>33.6</v>
      </c>
      <c r="F58" s="4">
        <v>156.2</v>
      </c>
      <c r="G58" s="4">
        <v>31</v>
      </c>
      <c r="H58" s="4">
        <f>F58-D58</f>
        <v>0.39999999999997726</v>
      </c>
      <c r="I58" s="4">
        <f>G58-E58</f>
        <v>-2.6000000000000014</v>
      </c>
      <c r="J58" s="4">
        <f>(F58-D58)/D58</f>
        <v>0.002567394094993435</v>
      </c>
      <c r="K58" s="4">
        <f>(G58-E58)/E58</f>
        <v>-0.07738095238095243</v>
      </c>
    </row>
    <row r="59" spans="1:11" ht="12.75">
      <c r="A59" s="3" t="s">
        <v>20</v>
      </c>
      <c r="B59" s="4">
        <v>18</v>
      </c>
      <c r="C59" s="4">
        <v>64</v>
      </c>
      <c r="D59" s="4">
        <v>119.4</v>
      </c>
      <c r="E59" s="4">
        <v>24</v>
      </c>
      <c r="F59" s="4">
        <v>120</v>
      </c>
      <c r="G59" s="4">
        <v>21.5</v>
      </c>
      <c r="H59" s="4">
        <f>F59-D59</f>
        <v>0.5999999999999943</v>
      </c>
      <c r="I59" s="4">
        <f>G59-E59</f>
        <v>-2.5</v>
      </c>
      <c r="J59" s="4">
        <f>(F59-D59)/D59</f>
        <v>0.005025125628140656</v>
      </c>
      <c r="K59" s="4">
        <f>(G59-E59)/E59</f>
        <v>-0.10416666666666667</v>
      </c>
    </row>
    <row r="60" spans="1:11" ht="12.75">
      <c r="A60" s="3" t="s">
        <v>20</v>
      </c>
      <c r="B60" s="4">
        <v>19</v>
      </c>
      <c r="C60" s="4">
        <v>61</v>
      </c>
      <c r="D60" s="4">
        <v>177</v>
      </c>
      <c r="E60" s="4">
        <v>39</v>
      </c>
      <c r="F60" s="4">
        <v>177.8</v>
      </c>
      <c r="G60" s="4">
        <v>39.5</v>
      </c>
      <c r="H60" s="4">
        <f>F60-D60</f>
        <v>0.8000000000000114</v>
      </c>
      <c r="I60" s="4">
        <f>G60-E60</f>
        <v>0.5</v>
      </c>
      <c r="J60" s="4">
        <f>(F60-D60)/D60</f>
        <v>0.004519774011299499</v>
      </c>
      <c r="K60" s="4">
        <f>(G60-E60)/E60</f>
        <v>0.01282051282051282</v>
      </c>
    </row>
    <row r="61" spans="1:11" ht="12.75">
      <c r="A61" s="3" t="s">
        <v>20</v>
      </c>
      <c r="B61" s="4">
        <v>19</v>
      </c>
      <c r="C61" s="4">
        <v>58</v>
      </c>
      <c r="D61" s="4">
        <v>138.8</v>
      </c>
      <c r="E61" s="4">
        <v>31.5</v>
      </c>
      <c r="F61" s="4">
        <v>139.8</v>
      </c>
      <c r="G61" s="4">
        <v>29.8</v>
      </c>
      <c r="H61" s="4">
        <f>F61-D61</f>
        <v>1</v>
      </c>
      <c r="I61" s="4">
        <f>G61-E61</f>
        <v>-1.6999999999999993</v>
      </c>
      <c r="J61" s="4">
        <f>(F61-D61)/D61</f>
        <v>0.007204610951008645</v>
      </c>
      <c r="K61" s="4">
        <f>(G61-E61)/E61</f>
        <v>-0.05396825396825394</v>
      </c>
    </row>
    <row r="62" spans="1:11" ht="12.75">
      <c r="A62" s="3" t="s">
        <v>20</v>
      </c>
      <c r="B62" s="4">
        <v>18</v>
      </c>
      <c r="C62" s="4">
        <v>64</v>
      </c>
      <c r="D62" s="4">
        <v>190.6</v>
      </c>
      <c r="E62" s="4">
        <v>41.4</v>
      </c>
      <c r="F62" s="4">
        <v>192.2</v>
      </c>
      <c r="G62" s="4">
        <v>39.5</v>
      </c>
      <c r="H62" s="4">
        <f>F62-D62</f>
        <v>1.5999999999999943</v>
      </c>
      <c r="I62" s="4">
        <f>G62-E62</f>
        <v>-1.8999999999999986</v>
      </c>
      <c r="J62" s="4">
        <f>(F62-D62)/D62</f>
        <v>0.00839454354669462</v>
      </c>
      <c r="K62" s="4">
        <f>(G62-E62)/E62</f>
        <v>-0.04589371980676325</v>
      </c>
    </row>
    <row r="63" spans="1:11" ht="12.75">
      <c r="A63" s="3" t="s">
        <v>20</v>
      </c>
      <c r="B63" s="4">
        <v>18</v>
      </c>
      <c r="C63" s="4">
        <v>60</v>
      </c>
      <c r="D63" s="4">
        <v>155.4</v>
      </c>
      <c r="E63" s="4">
        <v>34.6</v>
      </c>
      <c r="F63" s="4">
        <v>157.6</v>
      </c>
      <c r="G63" s="4">
        <v>32.9</v>
      </c>
      <c r="H63" s="4">
        <f>F63-D63</f>
        <v>2.1999999999999886</v>
      </c>
      <c r="I63" s="4">
        <f>G63-E63</f>
        <v>-1.7000000000000028</v>
      </c>
      <c r="J63" s="4">
        <f>(F63-D63)/D63</f>
        <v>0.014157014157014083</v>
      </c>
      <c r="K63" s="4">
        <f>(G63-E63)/E63</f>
        <v>-0.04913294797687869</v>
      </c>
    </row>
    <row r="64" spans="1:11" ht="12.75">
      <c r="A64" s="3" t="s">
        <v>20</v>
      </c>
      <c r="B64" s="4">
        <v>19</v>
      </c>
      <c r="C64" s="4">
        <v>57</v>
      </c>
      <c r="D64" s="4">
        <v>123.2</v>
      </c>
      <c r="E64" s="4">
        <v>28.6</v>
      </c>
      <c r="F64" s="4">
        <v>125.6</v>
      </c>
      <c r="G64" s="4">
        <v>26.6</v>
      </c>
      <c r="H64" s="4">
        <f>F64-D64</f>
        <v>2.3999999999999915</v>
      </c>
      <c r="I64" s="4">
        <f>G64-E64</f>
        <v>-2</v>
      </c>
      <c r="J64" s="4">
        <f>(F64-D64)/D64</f>
        <v>0.01948051948051941</v>
      </c>
      <c r="K64" s="4">
        <f>(G64-E64)/E64</f>
        <v>-0.06993006993006992</v>
      </c>
    </row>
    <row r="65" spans="1:11" ht="12.75">
      <c r="A65" s="3" t="s">
        <v>20</v>
      </c>
      <c r="B65" s="4">
        <v>22</v>
      </c>
      <c r="C65" s="4">
        <v>61</v>
      </c>
      <c r="D65" s="4">
        <v>145.2</v>
      </c>
      <c r="E65" s="4">
        <v>33.9</v>
      </c>
      <c r="F65" s="4">
        <v>151</v>
      </c>
      <c r="G65" s="4">
        <v>34</v>
      </c>
      <c r="H65" s="4">
        <f>F65-D65</f>
        <v>5.800000000000011</v>
      </c>
      <c r="I65" s="4">
        <f>G65-E65</f>
        <v>0.10000000000000142</v>
      </c>
      <c r="J65" s="4">
        <f>(F65-D65)/D65</f>
        <v>0.0399449035812673</v>
      </c>
      <c r="K65" s="4">
        <f>(G65-E65)/E65</f>
        <v>0.0029498525073746733</v>
      </c>
    </row>
    <row r="66" spans="1:11" ht="12.75">
      <c r="A66" s="3" t="s">
        <v>20</v>
      </c>
      <c r="B66" s="4">
        <v>24</v>
      </c>
      <c r="C66" s="4">
        <v>65</v>
      </c>
      <c r="D66" s="4">
        <v>150.2</v>
      </c>
      <c r="E66" s="4">
        <v>32.8</v>
      </c>
      <c r="F66" s="4">
        <v>157</v>
      </c>
      <c r="G66" s="4">
        <v>33</v>
      </c>
      <c r="H66" s="4">
        <f>F66-D66</f>
        <v>6.800000000000011</v>
      </c>
      <c r="I66" s="4">
        <f>G66-E66</f>
        <v>0.20000000000000284</v>
      </c>
      <c r="J66" s="4">
        <f>(F66-D66)/D66</f>
        <v>0.04527296937416785</v>
      </c>
      <c r="K66" s="4">
        <f>(G66-E66)/E66</f>
        <v>0.006097560975609843</v>
      </c>
    </row>
    <row r="67" spans="1:11" ht="12.75">
      <c r="A67" s="3" t="s">
        <v>20</v>
      </c>
      <c r="B67" s="4">
        <v>21</v>
      </c>
      <c r="C67" s="4">
        <v>62</v>
      </c>
      <c r="D67" s="4">
        <v>156.6</v>
      </c>
      <c r="E67" s="4">
        <v>35.4</v>
      </c>
      <c r="F67" s="4">
        <v>164.8</v>
      </c>
      <c r="G67" s="4">
        <v>35.1</v>
      </c>
      <c r="H67" s="4">
        <f>F67-D67</f>
        <v>8.200000000000017</v>
      </c>
      <c r="I67" s="4">
        <f>G67-E67</f>
        <v>-0.29999999999999716</v>
      </c>
      <c r="J67" s="4">
        <f>(F67-D67)/D67</f>
        <v>0.05236270753512144</v>
      </c>
      <c r="K67" s="4">
        <f>(G67-E67)/E67</f>
        <v>-0.00847457627118636</v>
      </c>
    </row>
    <row r="68" spans="1:11" ht="12.75">
      <c r="A68" s="3" t="s">
        <v>20</v>
      </c>
      <c r="B68" s="4">
        <v>20</v>
      </c>
      <c r="C68" s="4">
        <v>62</v>
      </c>
      <c r="D68" s="4">
        <v>158</v>
      </c>
      <c r="E68" s="4">
        <v>35.3</v>
      </c>
      <c r="F68" s="4">
        <v>167.4</v>
      </c>
      <c r="G68" s="4">
        <v>37.3</v>
      </c>
      <c r="H68" s="4">
        <f>F68-D68</f>
        <v>9.400000000000006</v>
      </c>
      <c r="I68" s="4">
        <f>G68-E68</f>
        <v>2</v>
      </c>
      <c r="J68" s="4">
        <f>(F68-D68)/D68</f>
        <v>0.05949367088607598</v>
      </c>
      <c r="K68" s="4">
        <f>(G68-E68)/E68</f>
        <v>0.056657223796034</v>
      </c>
    </row>
    <row r="70" spans="8:11" ht="12.75">
      <c r="H70" s="10" t="s">
        <v>7</v>
      </c>
      <c r="I70" s="10" t="s">
        <v>8</v>
      </c>
      <c r="J70" s="10" t="s">
        <v>9</v>
      </c>
      <c r="K70" s="10" t="s">
        <v>10</v>
      </c>
    </row>
    <row r="71" spans="7:11" ht="12.75">
      <c r="G71" s="11" t="s">
        <v>12</v>
      </c>
      <c r="H71" s="12">
        <f>COUNT(H45:H69)</f>
        <v>24</v>
      </c>
      <c r="I71" s="12">
        <f>COUNT(I45:I69)</f>
        <v>24</v>
      </c>
      <c r="J71" s="12">
        <f>COUNT(J45:J69)</f>
        <v>24</v>
      </c>
      <c r="K71" s="12">
        <f>COUNT(K45:K69)</f>
        <v>24</v>
      </c>
    </row>
    <row r="72" spans="7:11" ht="12.75">
      <c r="G72" s="11" t="s">
        <v>13</v>
      </c>
      <c r="H72" s="12">
        <f>AVERAGE(H45:H69)</f>
        <v>-0.2666666666666669</v>
      </c>
      <c r="I72" s="12">
        <f>AVERAGE(I45:I69)</f>
        <v>-1.283333333333333</v>
      </c>
      <c r="J72" s="12">
        <f>AVERAGE(J45:J69)</f>
        <v>-0.002907250525592654</v>
      </c>
      <c r="K72" s="12">
        <f>AVERAGE(K45:K69)</f>
        <v>-0.04255353585876282</v>
      </c>
    </row>
    <row r="73" spans="7:11" ht="12.75">
      <c r="G73" s="11" t="s">
        <v>14</v>
      </c>
      <c r="H73" s="12">
        <f>STDEV(H45:H69)</f>
        <v>4.636590451451667</v>
      </c>
      <c r="I73" s="12">
        <f>STDEV(I45:I69)</f>
        <v>1.4678190466209342</v>
      </c>
      <c r="J73" s="12">
        <f>STDEV(J45:J69)</f>
        <v>0.031724415208255294</v>
      </c>
      <c r="K73" s="12">
        <f>STDEV(K45:K69)</f>
        <v>0.05447105472114501</v>
      </c>
    </row>
    <row r="74" spans="7:11" ht="12.75">
      <c r="G74" s="11"/>
      <c r="H74" s="12"/>
      <c r="I74" s="12"/>
      <c r="J74" s="12"/>
      <c r="K74" s="12"/>
    </row>
    <row r="75" spans="7:11" ht="12.75">
      <c r="G75" s="13" t="s">
        <v>15</v>
      </c>
      <c r="H75" s="12">
        <v>0.05</v>
      </c>
      <c r="I75" s="12">
        <v>0.05</v>
      </c>
      <c r="J75" s="12">
        <v>0.05</v>
      </c>
      <c r="K75" s="12">
        <v>0.05</v>
      </c>
    </row>
    <row r="76" spans="7:11" ht="12.75">
      <c r="G76" s="11" t="s">
        <v>16</v>
      </c>
      <c r="H76" s="12">
        <f>H72/(H73/SQRT(H71))</f>
        <v>-0.2817575852694396</v>
      </c>
      <c r="I76" s="12">
        <f>I72/(I73/SQRT(I71))</f>
        <v>-4.283241648632945</v>
      </c>
      <c r="J76" s="12">
        <f>J72/(J73/SQRT(J71))</f>
        <v>-0.4489463585312751</v>
      </c>
      <c r="K76" s="12">
        <f>K72/(K73/SQRT(K71))</f>
        <v>-3.827150039183402</v>
      </c>
    </row>
    <row r="77" spans="7:11" ht="12.75">
      <c r="G77" s="11" t="s">
        <v>17</v>
      </c>
      <c r="H77" s="12">
        <f>TINV(H75,H71-1)</f>
        <v>2.0686576085275066</v>
      </c>
      <c r="I77" s="12">
        <f>TINV(I75,I71-1)</f>
        <v>2.0686576085275066</v>
      </c>
      <c r="J77" s="12">
        <f>TINV(J75,J71-1)</f>
        <v>2.0686576085275066</v>
      </c>
      <c r="K77" s="12">
        <f>TINV(K75,K71-1)</f>
        <v>2.0686576085275066</v>
      </c>
    </row>
    <row r="78" spans="7:11" ht="12.75">
      <c r="G78" s="11" t="s">
        <v>18</v>
      </c>
      <c r="H78" s="12">
        <f>TDIST(ABS(H76),H71-1,2)</f>
        <v>0.7806490042326725</v>
      </c>
      <c r="I78" s="14">
        <f>TDIST(ABS(I76),I71-1,2)</f>
        <v>0.0002779500036417759</v>
      </c>
      <c r="J78" s="14">
        <f>TDIST(ABS(J76),J71-1,2)</f>
        <v>0.6576719254905081</v>
      </c>
      <c r="K78" s="14">
        <f>TDIST(ABS(K76),K71-1,2)</f>
        <v>0.0008633074664835561</v>
      </c>
    </row>
    <row r="79" spans="7:11" ht="12.75">
      <c r="G79" s="11" t="s">
        <v>21</v>
      </c>
      <c r="H79" s="12">
        <f>1-H78</f>
        <v>0.21935099576732753</v>
      </c>
      <c r="I79" s="14">
        <f>1-I78</f>
        <v>0.9997220499963583</v>
      </c>
      <c r="J79" s="14">
        <f>1-J78</f>
        <v>0.3423280745094919</v>
      </c>
      <c r="K79" s="14">
        <f>1-K78</f>
        <v>0.9991366925335164</v>
      </c>
    </row>
    <row r="81" ht="12.75">
      <c r="G81" t="s">
        <v>22</v>
      </c>
    </row>
    <row r="82" spans="3:9" ht="12.75">
      <c r="C82" s="15"/>
      <c r="D82" s="16" t="s">
        <v>7</v>
      </c>
      <c r="E82" s="16" t="s">
        <v>8</v>
      </c>
      <c r="G82" s="17" t="s">
        <v>16</v>
      </c>
      <c r="H82" s="18">
        <f>D84/(D85/SQRT(D83))</f>
        <v>-0.8955980690005728</v>
      </c>
      <c r="I82" s="18">
        <f>E84/(E85/SQRT(E83))</f>
        <v>-3.308048875991666</v>
      </c>
    </row>
    <row r="83" spans="3:9" ht="12.75">
      <c r="C83" s="19" t="s">
        <v>12</v>
      </c>
      <c r="D83" s="20">
        <v>53</v>
      </c>
      <c r="E83" s="20">
        <v>53</v>
      </c>
      <c r="G83" s="21" t="s">
        <v>15</v>
      </c>
      <c r="H83" s="20">
        <v>0.05</v>
      </c>
      <c r="I83" s="20">
        <v>0.05</v>
      </c>
    </row>
    <row r="84" spans="3:9" ht="12.75">
      <c r="C84" s="19" t="s">
        <v>13</v>
      </c>
      <c r="D84" s="19">
        <v>-0.6377358490566056</v>
      </c>
      <c r="E84" s="19">
        <v>-1.0452830188679247</v>
      </c>
      <c r="G84" s="17" t="s">
        <v>17</v>
      </c>
      <c r="H84" s="20">
        <f>TINV(H83,D83-1)</f>
        <v>2.0066468018984</v>
      </c>
      <c r="I84" s="20">
        <f>TINV(I83,E83-1)</f>
        <v>2.0066468018984</v>
      </c>
    </row>
    <row r="85" spans="3:9" ht="12.75">
      <c r="C85" s="19" t="s">
        <v>14</v>
      </c>
      <c r="D85" s="20">
        <v>5.1840074495099575</v>
      </c>
      <c r="E85" s="22">
        <v>2.3003817440503087</v>
      </c>
      <c r="G85" s="17" t="s">
        <v>18</v>
      </c>
      <c r="H85" s="20">
        <f>TDIST(ABS(H82),D83-1,2)</f>
        <v>0.37459467553237114</v>
      </c>
      <c r="I85" s="20">
        <f>TDIST(ABS(I82),E83-1,2)</f>
        <v>0.0017095197679177717</v>
      </c>
    </row>
    <row r="86" spans="7:9" ht="12.75">
      <c r="G86" s="17" t="s">
        <v>19</v>
      </c>
      <c r="H86" s="20">
        <f>1-H85</f>
        <v>0.6254053244676289</v>
      </c>
      <c r="I86" s="14">
        <f>1-I85</f>
        <v>0.9982904802320822</v>
      </c>
    </row>
  </sheetData>
  <printOptions/>
  <pageMargins left="0.7875" right="0.7875" top="1.0541666666666667" bottom="1.0527777777777778" header="0.7875" footer="0.7875"/>
  <pageSetup firstPageNumber="1" useFirstPageNumber="1" horizontalDpi="300" verticalDpi="300" orientation="portrait"/>
  <headerFooter alignWithMargins="0">
    <oddHeader>&amp;L&amp;"Times New Roman,Regular"&amp;12Paired t-test for means: Weight and BFI before and after</oddHeader>
    <oddFooter>&amp;C&amp;"Times New Roman,Regular"&amp;12Page 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2005-11-28T04:32:08Z</cp:lastPrinted>
  <dcterms:created xsi:type="dcterms:W3CDTF">2005-11-28T02:53:00Z</dcterms:created>
  <dcterms:modified xsi:type="dcterms:W3CDTF">2005-11-28T04:32:33Z</dcterms:modified>
  <cp:category/>
  <cp:version/>
  <cp:contentType/>
  <cp:contentStatus/>
  <cp:revision>5</cp:revision>
</cp:coreProperties>
</file>