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 0930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<sst xmlns="http://schemas.openxmlformats.org/spreadsheetml/2006/main" count="71" uniqueCount="37">
  <si>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Sex</t>
  </si>
  <si>
    <t>Age</t>
  </si>
  <si>
    <t>Height</t>
  </si>
  <si>
    <t>Weight Aug</t>
  </si>
  <si>
    <t>BodyFat Aug</t>
  </si>
  <si>
    <t>BMI</t>
  </si>
  <si>
    <t>Weight Nov</t>
  </si>
  <si>
    <t>Body Fat Nov</t>
  </si>
  <si>
    <t>weight diff</t>
  </si>
  <si>
    <t>body fat dif</t>
  </si>
  <si>
    <t>F</t>
  </si>
  <si>
    <t>M</t>
  </si>
  <si>
    <t>Homework (can be used by both sections!)</t>
  </si>
  <si>
    <t>Homework</t>
  </si>
  <si>
    <t>Using the body fat data in August and November,</t>
  </si>
  <si>
    <t>sample size n</t>
  </si>
  <si>
    <t>1. Find the standard error for the sample mean pairwise difference</t>
  </si>
  <si>
    <t>sample mean difference</t>
  </si>
  <si>
    <t>2. Find tcritical</t>
  </si>
  <si>
    <t>standard dev sx of the diff</t>
  </si>
  <si>
    <t>3. Find the margin of error E for the sample mean pairwise diff</t>
  </si>
  <si>
    <t>coefficient of var</t>
  </si>
  <si>
    <t>4. Find the 95% confidence interval for the sample mean difference</t>
  </si>
  <si>
    <t>standard error SE pairwise diff</t>
  </si>
  <si>
    <t>5. Find the p-value</t>
  </si>
  <si>
    <t>confidence level c</t>
  </si>
  <si>
    <t>6. Determine the maximum level of confidence that change has</t>
  </si>
  <si>
    <r>
      <t>t</t>
    </r>
    <r>
      <rPr>
        <vertAlign val="subscript"/>
        <sz val="10"/>
        <rFont val="Arial"/>
        <family val="2"/>
      </rPr>
      <t>critical</t>
    </r>
  </si>
  <si>
    <t xml:space="preserve">  occurred. </t>
  </si>
  <si>
    <t>margin of error E</t>
  </si>
  <si>
    <t xml:space="preserve">7. Do we "fail to reject" or "reject" a null hypothesis of no </t>
  </si>
  <si>
    <t>lower bound 95% ci</t>
  </si>
  <si>
    <t xml:space="preserve">  change in body fat from August to November?</t>
  </si>
  <si>
    <t>upper bound 95% ci</t>
  </si>
  <si>
    <t xml:space="preserve"> .</t>
  </si>
  <si>
    <t>p-value</t>
  </si>
  <si>
    <t>maximum confidence level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</si>
</sst>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2" fillId="0" borderId="0" xfId="0" applyFont="1" applyAlignment="1">
      <alignment/>
    </xf>
    <xf numFmtId="164" fontId="2" fillId="5" borderId="0" xfId="0" applyFont="1" applyFill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4" xfId="0" applyFill="1" applyBorder="1" applyAlignment="1">
      <alignment/>
    </xf>
    <xf numFmtId="164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0FFC0"/>
      <rgbColor rgb="00660066"/>
      <rgbColor rgb="00FF8080"/>
      <rgbColor rgb="000066CC"/>
      <rgbColor rgb="00E4D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FFD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showOutlineSymbols="0" workbookViewId="0" topLeftCell="A1">
      <pane ySplit="495" topLeftCell="A39" activePane="bottomLeft" state="split"/>
      <selection pane="topLeft" activeCell="A1" sqref="A1"/>
      <selection pane="bottomLeft" activeCell="A39" sqref="A39"/>
    </sheetView>
  </sheetViews>
  <sheetFormatPr defaultColWidth="12.57421875" defaultRowHeight="12.75"/>
  <cols>
    <col min="1" max="1" width="4.421875" style="0" customWidth="1"/>
    <col min="2" max="2" width="4.7109375" style="0" customWidth="1"/>
    <col min="3" max="3" width="6.57421875" style="0" customWidth="1"/>
    <col min="4" max="4" width="10.57421875" style="0" customWidth="1"/>
    <col min="5" max="5" width="11.140625" style="0" customWidth="1"/>
    <col min="6" max="6" width="6.140625" style="0" customWidth="1"/>
    <col min="7" max="7" width="12.8515625" style="0" customWidth="1"/>
    <col min="8" max="8" width="26.57421875" style="0" customWidth="1"/>
    <col min="9" max="9" width="10.00390625" style="0" customWidth="1"/>
    <col min="10" max="10" width="10.28125" style="0" customWidth="1"/>
    <col min="11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>
        <v>21</v>
      </c>
      <c r="C2" s="3">
        <v>62</v>
      </c>
      <c r="D2" s="3">
        <v>101</v>
      </c>
      <c r="E2" s="4">
        <v>18.6</v>
      </c>
      <c r="F2" s="3">
        <f>(D2/2.2)/((C2*0.0254)^2)</f>
        <v>18.511767228813042</v>
      </c>
      <c r="G2" s="5">
        <v>103.2</v>
      </c>
      <c r="H2" s="6">
        <v>17.7</v>
      </c>
      <c r="I2" s="5">
        <f>G2-D2</f>
        <v>2.200000000000003</v>
      </c>
      <c r="J2" s="7">
        <f>H2-E2</f>
        <v>-0.9000000000000021</v>
      </c>
    </row>
    <row r="3" spans="1:10" ht="12.75">
      <c r="A3" s="3" t="s">
        <v>10</v>
      </c>
      <c r="B3" s="3">
        <v>19</v>
      </c>
      <c r="C3" s="3">
        <v>58</v>
      </c>
      <c r="D3" s="3">
        <v>110.2</v>
      </c>
      <c r="E3" s="4">
        <v>25</v>
      </c>
      <c r="F3" s="3">
        <f>(D3/2.2)/((C3*0.0254)^2)</f>
        <v>23.079983464042158</v>
      </c>
      <c r="G3" s="8">
        <v>109.2</v>
      </c>
      <c r="H3" s="9">
        <v>22.1</v>
      </c>
      <c r="I3" s="5">
        <f>G3-D3</f>
        <v>-1</v>
      </c>
      <c r="J3" s="7">
        <f>H3-E3</f>
        <v>-2.8999999999999986</v>
      </c>
    </row>
    <row r="4" spans="1:10" ht="12.75">
      <c r="A4" s="3" t="s">
        <v>10</v>
      </c>
      <c r="B4" s="3">
        <v>20</v>
      </c>
      <c r="C4" s="3">
        <v>61</v>
      </c>
      <c r="D4" s="3">
        <v>114.2</v>
      </c>
      <c r="E4" s="4">
        <v>21.2</v>
      </c>
      <c r="F4" s="3">
        <f>(D4/2.2)/((C4*0.0254)^2)</f>
        <v>21.623018497069218</v>
      </c>
      <c r="G4" s="5">
        <v>114.8</v>
      </c>
      <c r="H4" s="6">
        <v>21.3</v>
      </c>
      <c r="I4" s="5">
        <f>G4-D4</f>
        <v>0.5999999999999943</v>
      </c>
      <c r="J4" s="7">
        <f>H4-E4</f>
        <v>0.10000000000000142</v>
      </c>
    </row>
    <row r="5" spans="1:10" ht="12.75">
      <c r="A5" s="3" t="s">
        <v>10</v>
      </c>
      <c r="B5" s="3">
        <v>20</v>
      </c>
      <c r="C5" s="3">
        <v>61</v>
      </c>
      <c r="D5" s="3">
        <v>115.4</v>
      </c>
      <c r="E5" s="4">
        <v>20.6</v>
      </c>
      <c r="F5" s="3">
        <f>(D5/2.2)/((C5*0.0254)^2)</f>
        <v>21.850230600365915</v>
      </c>
      <c r="G5" s="8">
        <v>116</v>
      </c>
      <c r="H5" s="9">
        <v>20.3</v>
      </c>
      <c r="I5" s="5">
        <f>G5-D5</f>
        <v>0.5999999999999943</v>
      </c>
      <c r="J5" s="7">
        <f>H5-E5</f>
        <v>-0.3000000000000007</v>
      </c>
    </row>
    <row r="6" spans="1:10" ht="12.75">
      <c r="A6" s="3" t="s">
        <v>10</v>
      </c>
      <c r="B6" s="3">
        <v>23</v>
      </c>
      <c r="C6" s="3">
        <v>61</v>
      </c>
      <c r="D6" s="3">
        <v>117.6</v>
      </c>
      <c r="E6" s="4">
        <v>26.4</v>
      </c>
      <c r="F6" s="3">
        <f>(D6/2.2)/((C6*0.0254)^2)</f>
        <v>22.266786123076532</v>
      </c>
      <c r="G6" s="8">
        <v>117.6</v>
      </c>
      <c r="H6" s="9">
        <v>27.3</v>
      </c>
      <c r="I6" s="5">
        <f>G6-D6</f>
        <v>0</v>
      </c>
      <c r="J6" s="7">
        <f>H6-E6</f>
        <v>0.8999999999999986</v>
      </c>
    </row>
    <row r="7" spans="1:10" ht="12.75">
      <c r="A7" s="3" t="s">
        <v>10</v>
      </c>
      <c r="B7" s="3">
        <v>18</v>
      </c>
      <c r="C7" s="3">
        <v>60</v>
      </c>
      <c r="D7" s="3">
        <v>121</v>
      </c>
      <c r="E7" s="4">
        <v>25.2</v>
      </c>
      <c r="F7" s="3">
        <f>(D7/2.2)/((C7*0.0254)^2)</f>
        <v>23.68060291676138</v>
      </c>
      <c r="G7" s="8">
        <v>119.6</v>
      </c>
      <c r="H7" s="9">
        <v>25.1</v>
      </c>
      <c r="I7" s="5">
        <f>G7-D7</f>
        <v>-1.3999999999999915</v>
      </c>
      <c r="J7" s="7">
        <f>H7-E7</f>
        <v>-0.09999999999999787</v>
      </c>
    </row>
    <row r="8" spans="1:10" ht="12.75">
      <c r="A8" s="3" t="s">
        <v>10</v>
      </c>
      <c r="B8" s="3">
        <v>20</v>
      </c>
      <c r="C8" s="3">
        <v>64</v>
      </c>
      <c r="D8" s="3">
        <v>122.8</v>
      </c>
      <c r="E8" s="4">
        <v>23.7</v>
      </c>
      <c r="F8" s="3">
        <f>(D8/2.2)/((C8*0.0254)^2)</f>
        <v>21.122645228245</v>
      </c>
      <c r="G8" s="8">
        <v>121.2</v>
      </c>
      <c r="H8" s="9">
        <v>22.7</v>
      </c>
      <c r="I8" s="5">
        <f>G8-D8</f>
        <v>-1.5999999999999943</v>
      </c>
      <c r="J8" s="7">
        <f>H8-E8</f>
        <v>-1</v>
      </c>
    </row>
    <row r="9" spans="1:10" ht="12.75">
      <c r="A9" s="3" t="s">
        <v>10</v>
      </c>
      <c r="B9" s="3">
        <v>19</v>
      </c>
      <c r="C9" s="3">
        <v>60</v>
      </c>
      <c r="D9" s="3">
        <v>121.2</v>
      </c>
      <c r="E9" s="4">
        <v>27.7</v>
      </c>
      <c r="F9" s="3">
        <f>(D9/2.2)/((C9*0.0254)^2)</f>
        <v>23.71974440918578</v>
      </c>
      <c r="G9" s="8">
        <v>122</v>
      </c>
      <c r="H9" s="9">
        <v>27.4</v>
      </c>
      <c r="I9" s="5">
        <f>G9-D9</f>
        <v>0.7999999999999972</v>
      </c>
      <c r="J9" s="7">
        <f>H9-E9</f>
        <v>-0.29999999999999716</v>
      </c>
    </row>
    <row r="10" spans="1:10" ht="12.75">
      <c r="A10" s="3" t="s">
        <v>10</v>
      </c>
      <c r="B10" s="3">
        <v>20</v>
      </c>
      <c r="C10" s="3">
        <v>59</v>
      </c>
      <c r="D10" s="3">
        <v>122.8</v>
      </c>
      <c r="E10" s="4">
        <v>29</v>
      </c>
      <c r="F10" s="3">
        <f>(D10/2.2)/((C10*0.0254)^2)</f>
        <v>24.854454138147513</v>
      </c>
      <c r="G10" s="8">
        <v>122.6</v>
      </c>
      <c r="H10" s="9">
        <v>27.1</v>
      </c>
      <c r="I10" s="5">
        <f>G10-D10</f>
        <v>-0.19999999999998863</v>
      </c>
      <c r="J10" s="7">
        <f>H10-E10</f>
        <v>-1.8999999999999986</v>
      </c>
    </row>
    <row r="11" spans="1:10" ht="12.75">
      <c r="A11" s="3" t="s">
        <v>11</v>
      </c>
      <c r="B11" s="3">
        <v>20</v>
      </c>
      <c r="C11" s="3">
        <v>67</v>
      </c>
      <c r="D11" s="3">
        <v>124.6</v>
      </c>
      <c r="E11" s="4">
        <v>9.9</v>
      </c>
      <c r="F11" s="3">
        <f>(D11/2.2)/((C11*0.0254)^2)</f>
        <v>19.55592319212342</v>
      </c>
      <c r="G11" s="8">
        <v>124.2</v>
      </c>
      <c r="H11" s="9">
        <v>10</v>
      </c>
      <c r="I11" s="5">
        <f>G11-D11</f>
        <v>-0.4000000000000057</v>
      </c>
      <c r="J11" s="7">
        <f>H11-E11</f>
        <v>0.09999999999999964</v>
      </c>
    </row>
    <row r="12" spans="1:10" ht="12.75">
      <c r="A12" s="3" t="s">
        <v>10</v>
      </c>
      <c r="B12" s="3">
        <v>17</v>
      </c>
      <c r="C12" s="3">
        <v>61</v>
      </c>
      <c r="D12" s="3">
        <v>130.2</v>
      </c>
      <c r="E12" s="4">
        <v>28.8</v>
      </c>
      <c r="F12" s="3">
        <f>(D12/2.2)/((C12*0.0254)^2)</f>
        <v>24.65251320769187</v>
      </c>
      <c r="G12" s="8">
        <v>125.6</v>
      </c>
      <c r="H12" s="9">
        <v>29</v>
      </c>
      <c r="I12" s="5">
        <f>G12-D12</f>
        <v>-4.59999999999998</v>
      </c>
      <c r="J12" s="7">
        <f>H12-E12</f>
        <v>0.1999999999999993</v>
      </c>
    </row>
    <row r="13" spans="1:10" ht="12.75">
      <c r="A13" s="3" t="s">
        <v>10</v>
      </c>
      <c r="B13" s="3">
        <v>22</v>
      </c>
      <c r="C13" s="3">
        <v>62</v>
      </c>
      <c r="D13" s="3">
        <v>130.8</v>
      </c>
      <c r="E13" s="4">
        <v>25.9</v>
      </c>
      <c r="F13" s="3">
        <f>(D13/2.2)/((C13*0.0254)^2)</f>
        <v>23.97365498543313</v>
      </c>
      <c r="G13" s="8">
        <v>126.2</v>
      </c>
      <c r="H13" s="9">
        <v>26</v>
      </c>
      <c r="I13" s="5">
        <f>G13-D13</f>
        <v>-4.6000000000000085</v>
      </c>
      <c r="J13" s="7">
        <f>H13-E13</f>
        <v>0.09999999999999787</v>
      </c>
    </row>
    <row r="14" spans="1:10" ht="12.75">
      <c r="A14" s="3" t="s">
        <v>11</v>
      </c>
      <c r="B14" s="3">
        <v>20</v>
      </c>
      <c r="C14" s="3">
        <v>65</v>
      </c>
      <c r="D14" s="3">
        <v>124.6</v>
      </c>
      <c r="E14" s="4">
        <v>11.1</v>
      </c>
      <c r="F14" s="3">
        <f>(D14/2.2)/((C14*0.0254)^2)</f>
        <v>20.777879102826514</v>
      </c>
      <c r="G14" s="8">
        <v>127.2</v>
      </c>
      <c r="H14" s="9">
        <v>11.7</v>
      </c>
      <c r="I14" s="5">
        <f>G14-D14</f>
        <v>2.5999999999999943</v>
      </c>
      <c r="J14" s="7">
        <f>H14-E14</f>
        <v>0.6000000000000014</v>
      </c>
    </row>
    <row r="15" spans="1:10" ht="12.75">
      <c r="A15" s="3" t="s">
        <v>10</v>
      </c>
      <c r="B15" s="3">
        <v>18</v>
      </c>
      <c r="C15" s="3">
        <v>63</v>
      </c>
      <c r="D15" s="3">
        <v>130.6</v>
      </c>
      <c r="E15" s="4">
        <v>25.2</v>
      </c>
      <c r="F15" s="3">
        <f>(D15/2.2)/((C15*0.0254)^2)</f>
        <v>23.183124311231328</v>
      </c>
      <c r="G15" s="8">
        <v>128.8</v>
      </c>
      <c r="H15" s="9">
        <v>27.3</v>
      </c>
      <c r="I15" s="5">
        <f>G15-D15</f>
        <v>-1.799999999999983</v>
      </c>
      <c r="J15" s="7">
        <f>H15-E15</f>
        <v>2.1000000000000014</v>
      </c>
    </row>
    <row r="16" spans="1:10" ht="12.75">
      <c r="A16" s="3" t="s">
        <v>11</v>
      </c>
      <c r="B16" s="3">
        <v>19</v>
      </c>
      <c r="C16" s="3">
        <v>66</v>
      </c>
      <c r="D16" s="3">
        <v>133</v>
      </c>
      <c r="E16" s="4">
        <v>12</v>
      </c>
      <c r="F16" s="3">
        <f>(D16/2.2)/((C16*0.0254)^2)</f>
        <v>21.511646662996135</v>
      </c>
      <c r="G16" s="8">
        <v>132.6</v>
      </c>
      <c r="H16" s="9">
        <v>12.1</v>
      </c>
      <c r="I16" s="5">
        <f>G16-D16</f>
        <v>-0.4000000000000057</v>
      </c>
      <c r="J16" s="7">
        <f>H16-E16</f>
        <v>0.09999999999999964</v>
      </c>
    </row>
    <row r="17" spans="1:10" ht="12.75">
      <c r="A17" s="3" t="s">
        <v>11</v>
      </c>
      <c r="B17" s="3">
        <v>20</v>
      </c>
      <c r="C17" s="3">
        <v>65</v>
      </c>
      <c r="D17" s="3">
        <v>132</v>
      </c>
      <c r="E17" s="4">
        <v>10</v>
      </c>
      <c r="F17" s="3">
        <f>(D17/2.2)/((C17*0.0254)^2)</f>
        <v>22.011878343283303</v>
      </c>
      <c r="G17" s="5">
        <v>133.4</v>
      </c>
      <c r="H17" s="6">
        <v>10.8</v>
      </c>
      <c r="I17" s="5">
        <f>G17-D17</f>
        <v>1.4000000000000057</v>
      </c>
      <c r="J17" s="7">
        <f>H17-E17</f>
        <v>0.8000000000000007</v>
      </c>
    </row>
    <row r="18" spans="1:10" ht="12.75">
      <c r="A18" s="3" t="s">
        <v>10</v>
      </c>
      <c r="B18" s="3">
        <v>20</v>
      </c>
      <c r="C18" s="3">
        <v>63</v>
      </c>
      <c r="D18" s="3">
        <v>137.6</v>
      </c>
      <c r="E18" s="4">
        <v>27.1</v>
      </c>
      <c r="F18" s="3">
        <f>(D18/2.2)/((C18*0.0254)^2)</f>
        <v>24.42571137232336</v>
      </c>
      <c r="G18" s="8">
        <v>135.6</v>
      </c>
      <c r="H18" s="9">
        <v>25.1</v>
      </c>
      <c r="I18" s="5">
        <f>G18-D18</f>
        <v>-2</v>
      </c>
      <c r="J18" s="7">
        <f>H18-E18</f>
        <v>-2</v>
      </c>
    </row>
    <row r="19" spans="1:10" ht="12.75">
      <c r="A19" s="3" t="s">
        <v>10</v>
      </c>
      <c r="B19" s="3">
        <v>22</v>
      </c>
      <c r="C19" s="3">
        <v>60</v>
      </c>
      <c r="D19" s="3">
        <v>132.2</v>
      </c>
      <c r="E19" s="4">
        <v>28.5</v>
      </c>
      <c r="F19" s="3">
        <f>(D19/2.2)/((C19*0.0254)^2)</f>
        <v>25.87252649252772</v>
      </c>
      <c r="G19" s="5">
        <v>136</v>
      </c>
      <c r="H19" s="6">
        <v>29</v>
      </c>
      <c r="I19" s="5">
        <f>G19-D19</f>
        <v>3.8000000000000114</v>
      </c>
      <c r="J19" s="7">
        <f>H19-E19</f>
        <v>0.5</v>
      </c>
    </row>
    <row r="20" spans="1:10" ht="12.75">
      <c r="A20" s="3" t="s">
        <v>10</v>
      </c>
      <c r="B20" s="3">
        <v>20</v>
      </c>
      <c r="C20" s="3">
        <v>61</v>
      </c>
      <c r="D20" s="3">
        <v>138.8</v>
      </c>
      <c r="E20" s="4">
        <v>28.4</v>
      </c>
      <c r="F20" s="3">
        <f>(D20/2.2)/((C20*0.0254)^2)</f>
        <v>26.280866614651554</v>
      </c>
      <c r="G20" s="8">
        <v>137.4</v>
      </c>
      <c r="H20" s="9">
        <v>28.6</v>
      </c>
      <c r="I20" s="5">
        <f>G20-D20</f>
        <v>-1.4000000000000057</v>
      </c>
      <c r="J20" s="7">
        <f>H20-E20</f>
        <v>0.1999999999999993</v>
      </c>
    </row>
    <row r="21" spans="1:10" ht="12.75">
      <c r="A21" s="3" t="s">
        <v>11</v>
      </c>
      <c r="B21" s="3">
        <v>20</v>
      </c>
      <c r="C21" s="3">
        <v>66</v>
      </c>
      <c r="D21" s="3">
        <v>135.8</v>
      </c>
      <c r="E21" s="4">
        <v>11.3</v>
      </c>
      <c r="F21" s="3">
        <f>(D21/2.2)/((C21*0.0254)^2)</f>
        <v>21.964523434848687</v>
      </c>
      <c r="G21" s="8">
        <v>139.4</v>
      </c>
      <c r="H21" s="9">
        <v>12.5</v>
      </c>
      <c r="I21" s="5">
        <f>G21-D21</f>
        <v>3.5999999999999943</v>
      </c>
      <c r="J21" s="7">
        <f>H21-E21</f>
        <v>1.1999999999999993</v>
      </c>
    </row>
    <row r="22" spans="1:10" ht="12.75">
      <c r="A22" s="3" t="s">
        <v>11</v>
      </c>
      <c r="B22" s="3">
        <v>17</v>
      </c>
      <c r="C22" s="3">
        <v>63</v>
      </c>
      <c r="D22" s="3">
        <v>146.8</v>
      </c>
      <c r="E22" s="4">
        <v>30.5</v>
      </c>
      <c r="F22" s="3">
        <f>(D22/2.2)/((C22*0.0254)^2)</f>
        <v>26.05882579547289</v>
      </c>
      <c r="G22" s="5">
        <v>146</v>
      </c>
      <c r="H22" s="6">
        <v>31.9</v>
      </c>
      <c r="I22" s="5">
        <f>G22-D22</f>
        <v>-0.8000000000000114</v>
      </c>
      <c r="J22" s="7">
        <f>H22-E22</f>
        <v>1.4000000000000021</v>
      </c>
    </row>
    <row r="23" spans="1:10" ht="12.75">
      <c r="A23" s="3" t="s">
        <v>10</v>
      </c>
      <c r="B23" s="3">
        <v>21</v>
      </c>
      <c r="C23" s="3">
        <v>61</v>
      </c>
      <c r="D23" s="3">
        <v>159.6</v>
      </c>
      <c r="E23" s="4">
        <v>36.7</v>
      </c>
      <c r="F23" s="3">
        <f>(D23/2.2)/((C23*0.0254)^2)</f>
        <v>30.219209738461004</v>
      </c>
      <c r="G23" s="8">
        <v>156.4</v>
      </c>
      <c r="H23" s="9">
        <v>35.3</v>
      </c>
      <c r="I23" s="5">
        <f>G23-D23</f>
        <v>-3.1999999999999886</v>
      </c>
      <c r="J23" s="7">
        <f>H23-E23</f>
        <v>-1.4000000000000057</v>
      </c>
    </row>
    <row r="24" spans="1:10" ht="12.75">
      <c r="A24" s="3" t="s">
        <v>11</v>
      </c>
      <c r="B24" s="3">
        <v>23</v>
      </c>
      <c r="C24" s="3">
        <v>68</v>
      </c>
      <c r="D24" s="3">
        <v>171.2</v>
      </c>
      <c r="E24" s="4">
        <v>15</v>
      </c>
      <c r="F24" s="3">
        <f>(D24/2.2)/((C24*0.0254)^2)</f>
        <v>26.085299103596</v>
      </c>
      <c r="G24" s="5">
        <v>167.8</v>
      </c>
      <c r="H24" s="6">
        <v>13.5</v>
      </c>
      <c r="I24" s="5">
        <f>G24-D24</f>
        <v>-3.4000000000000057</v>
      </c>
      <c r="J24" s="7">
        <f>H24-E24</f>
        <v>-1.5</v>
      </c>
    </row>
    <row r="25" spans="1:10" ht="12.75">
      <c r="A25" s="3" t="s">
        <v>11</v>
      </c>
      <c r="B25" s="3">
        <v>24</v>
      </c>
      <c r="C25" s="3">
        <v>69</v>
      </c>
      <c r="D25" s="3">
        <v>180.2</v>
      </c>
      <c r="E25" s="4">
        <v>19.3</v>
      </c>
      <c r="F25" s="3">
        <f>(D25/2.2)/((C25*0.0254)^2)</f>
        <v>26.66652905435424</v>
      </c>
      <c r="G25" s="8">
        <v>173.2</v>
      </c>
      <c r="H25" s="9">
        <v>17.9</v>
      </c>
      <c r="I25" s="5">
        <f>G25-D25</f>
        <v>-7</v>
      </c>
      <c r="J25" s="7">
        <f>H25-E25</f>
        <v>-1.4000000000000021</v>
      </c>
    </row>
    <row r="26" spans="1:10" ht="12.75">
      <c r="A26" s="3" t="s">
        <v>10</v>
      </c>
      <c r="B26" s="3">
        <v>31</v>
      </c>
      <c r="C26" s="3">
        <v>66</v>
      </c>
      <c r="D26" s="3">
        <v>170.8</v>
      </c>
      <c r="E26" s="4">
        <v>39.8</v>
      </c>
      <c r="F26" s="3">
        <f>(D26/2.2)/((C26*0.0254)^2)</f>
        <v>27.625483083005566</v>
      </c>
      <c r="G26" s="8">
        <v>176.6</v>
      </c>
      <c r="H26" s="9">
        <v>39.6</v>
      </c>
      <c r="I26" s="5">
        <f>G26-D26</f>
        <v>5.799999999999983</v>
      </c>
      <c r="J26" s="7">
        <f>H26-E26</f>
        <v>-0.19999999999999574</v>
      </c>
    </row>
    <row r="27" spans="1:10" ht="12.75">
      <c r="A27" s="3" t="s">
        <v>11</v>
      </c>
      <c r="B27" s="3">
        <v>19</v>
      </c>
      <c r="C27" s="3">
        <v>67</v>
      </c>
      <c r="D27" s="3">
        <v>181.8</v>
      </c>
      <c r="E27" s="4">
        <v>21.1</v>
      </c>
      <c r="F27" s="3">
        <f>(D27/2.2)/((C27*0.0254)^2)</f>
        <v>28.533441704077354</v>
      </c>
      <c r="G27" s="8">
        <v>177</v>
      </c>
      <c r="H27" s="9">
        <v>19.2</v>
      </c>
      <c r="I27" s="5">
        <f>G27-D27</f>
        <v>-4.800000000000011</v>
      </c>
      <c r="J27" s="7">
        <f>H27-E27</f>
        <v>-1.9000000000000021</v>
      </c>
    </row>
    <row r="28" spans="1:10" ht="12.75">
      <c r="A28" s="3" t="s">
        <v>11</v>
      </c>
      <c r="B28" s="3">
        <v>24</v>
      </c>
      <c r="C28" s="3">
        <v>69</v>
      </c>
      <c r="D28" s="3">
        <v>179</v>
      </c>
      <c r="E28" s="4">
        <v>18.4</v>
      </c>
      <c r="F28" s="3">
        <f>(D28/2.2)/((C28*0.0254)^2)</f>
        <v>26.48894950460271</v>
      </c>
      <c r="G28" s="8">
        <v>181.8</v>
      </c>
      <c r="H28" s="9">
        <v>19.1</v>
      </c>
      <c r="I28" s="5">
        <f>G28-D28</f>
        <v>2.8000000000000114</v>
      </c>
      <c r="J28" s="7">
        <f>H28-E28</f>
        <v>0.7000000000000028</v>
      </c>
    </row>
    <row r="29" spans="1:10" ht="12.75">
      <c r="A29" s="3" t="s">
        <v>11</v>
      </c>
      <c r="B29" s="3">
        <v>21</v>
      </c>
      <c r="C29" s="3">
        <v>67</v>
      </c>
      <c r="D29" s="3">
        <v>189.6</v>
      </c>
      <c r="E29" s="4">
        <v>20.4</v>
      </c>
      <c r="F29" s="3">
        <f>(D29/2.2)/((C29*0.0254)^2)</f>
        <v>29.757648773889247</v>
      </c>
      <c r="G29" s="8">
        <v>183</v>
      </c>
      <c r="H29" s="9">
        <v>19.9</v>
      </c>
      <c r="I29" s="5">
        <f>G29-D29</f>
        <v>-6.599999999999994</v>
      </c>
      <c r="J29" s="7">
        <f>H29-E29</f>
        <v>-0.5</v>
      </c>
    </row>
    <row r="30" spans="1:10" ht="12.75">
      <c r="A30" s="3" t="s">
        <v>10</v>
      </c>
      <c r="B30" s="3">
        <v>31</v>
      </c>
      <c r="C30" s="3">
        <v>60</v>
      </c>
      <c r="D30" s="3">
        <v>183.4</v>
      </c>
      <c r="E30" s="4">
        <v>42.4</v>
      </c>
      <c r="F30" s="3">
        <f>(D30/2.2)/((C30*0.0254)^2)</f>
        <v>35.89274855317386</v>
      </c>
      <c r="G30" s="8">
        <v>187.4</v>
      </c>
      <c r="H30" s="9">
        <v>43.8</v>
      </c>
      <c r="I30" s="5">
        <f>G30-D30</f>
        <v>4</v>
      </c>
      <c r="J30" s="7">
        <f>H30-E30</f>
        <v>1.4000000000000057</v>
      </c>
    </row>
    <row r="31" spans="1:10" ht="12.75">
      <c r="A31" s="3" t="s">
        <v>11</v>
      </c>
      <c r="B31" s="3">
        <v>20</v>
      </c>
      <c r="C31" s="3">
        <v>68</v>
      </c>
      <c r="D31" s="3">
        <v>199.2</v>
      </c>
      <c r="E31" s="4">
        <v>24.2</v>
      </c>
      <c r="F31" s="3">
        <f>(D31/2.2)/((C31*0.0254)^2)</f>
        <v>30.351586340165444</v>
      </c>
      <c r="G31" s="8">
        <v>196.4</v>
      </c>
      <c r="H31" s="9">
        <v>21.4</v>
      </c>
      <c r="I31" s="5">
        <f>G31-D31</f>
        <v>-2.8000000000000114</v>
      </c>
      <c r="J31" s="7">
        <f>H31-E31</f>
        <v>-2.799999999999997</v>
      </c>
    </row>
    <row r="32" spans="1:10" ht="12.75">
      <c r="A32" s="3" t="s">
        <v>10</v>
      </c>
      <c r="B32" s="3">
        <v>20</v>
      </c>
      <c r="C32" s="3">
        <v>62</v>
      </c>
      <c r="D32" s="3">
        <v>201.2</v>
      </c>
      <c r="E32" s="4">
        <v>39.4</v>
      </c>
      <c r="F32" s="3">
        <f>(D32/2.2)/((C32*0.0254)^2)</f>
        <v>36.87690659838796</v>
      </c>
      <c r="G32" s="8">
        <v>199.2</v>
      </c>
      <c r="H32" s="9">
        <v>40</v>
      </c>
      <c r="I32" s="5">
        <f>G32-D32</f>
        <v>-2</v>
      </c>
      <c r="J32" s="7">
        <f>H32-E32</f>
        <v>0.6000000000000014</v>
      </c>
    </row>
    <row r="33" spans="1:10" ht="12.75">
      <c r="A33" s="3" t="s">
        <v>10</v>
      </c>
      <c r="B33" s="3">
        <v>27</v>
      </c>
      <c r="C33" s="3">
        <v>64</v>
      </c>
      <c r="D33" s="3">
        <v>215.2</v>
      </c>
      <c r="E33" s="4">
        <v>46.6</v>
      </c>
      <c r="F33" s="3">
        <f>(D33/2.2)/((C33*0.0254)^2)</f>
        <v>37.01623170291794</v>
      </c>
      <c r="G33" s="8">
        <v>207.2</v>
      </c>
      <c r="H33" s="9">
        <v>45</v>
      </c>
      <c r="I33" s="5">
        <f>G33-D33</f>
        <v>-8</v>
      </c>
      <c r="J33" s="7">
        <f>H33-E33</f>
        <v>-1.6000000000000014</v>
      </c>
    </row>
    <row r="34" spans="1:10" ht="12.75">
      <c r="A34" s="3" t="s">
        <v>11</v>
      </c>
      <c r="B34" s="3">
        <v>27</v>
      </c>
      <c r="C34" s="3">
        <v>69</v>
      </c>
      <c r="D34" s="3">
        <v>208.6</v>
      </c>
      <c r="E34" s="4">
        <v>25.3</v>
      </c>
      <c r="F34" s="3">
        <f>(D34/2.2)/((C34*0.0254)^2)</f>
        <v>30.869245065140365</v>
      </c>
      <c r="G34" s="8">
        <v>213.4</v>
      </c>
      <c r="H34" s="9">
        <v>27.2</v>
      </c>
      <c r="I34" s="5">
        <f>G34-D34</f>
        <v>4.800000000000011</v>
      </c>
      <c r="J34" s="7">
        <f>H34-E34</f>
        <v>1.8999999999999986</v>
      </c>
    </row>
    <row r="35" spans="1:10" ht="12.75">
      <c r="A35" s="3" t="s">
        <v>10</v>
      </c>
      <c r="B35" s="3">
        <v>26</v>
      </c>
      <c r="C35" s="3">
        <v>65</v>
      </c>
      <c r="D35" s="3">
        <v>226</v>
      </c>
      <c r="E35" s="4">
        <v>40.9</v>
      </c>
      <c r="F35" s="3">
        <f>(D35/2.2)/((C35*0.0254)^2)</f>
        <v>37.687003830166866</v>
      </c>
      <c r="G35" s="8">
        <v>223</v>
      </c>
      <c r="H35" s="9">
        <v>39.7</v>
      </c>
      <c r="I35" s="5">
        <f>G35-D35</f>
        <v>-3</v>
      </c>
      <c r="J35" s="7">
        <f>H35-E35</f>
        <v>-1.1999999999999957</v>
      </c>
    </row>
    <row r="36" spans="1:10" ht="12.75">
      <c r="A36" s="3" t="s">
        <v>11</v>
      </c>
      <c r="B36" s="3">
        <v>20</v>
      </c>
      <c r="C36" s="3">
        <v>67</v>
      </c>
      <c r="D36" s="3">
        <v>230.4</v>
      </c>
      <c r="E36" s="4">
        <v>34.4</v>
      </c>
      <c r="F36" s="3">
        <f>(D36/2.2)/((C36*0.0254)^2)</f>
        <v>36.16119344675149</v>
      </c>
      <c r="G36" s="8">
        <v>226.8</v>
      </c>
      <c r="H36" s="9">
        <v>30.5</v>
      </c>
      <c r="I36" s="5">
        <f>G36-D36</f>
        <v>-3.5999999999999943</v>
      </c>
      <c r="J36" s="7">
        <f>H36-E36</f>
        <v>-3.8999999999999986</v>
      </c>
    </row>
    <row r="37" spans="1:10" ht="12.75">
      <c r="A37" s="3" t="s">
        <v>11</v>
      </c>
      <c r="B37" s="3">
        <v>22</v>
      </c>
      <c r="C37" s="3">
        <v>66</v>
      </c>
      <c r="D37" s="3">
        <v>246.6</v>
      </c>
      <c r="E37" s="4">
        <v>30.9</v>
      </c>
      <c r="F37" s="3">
        <f>(D37/2.2)/((C37*0.0254)^2)</f>
        <v>39.88550426387103</v>
      </c>
      <c r="G37" s="8">
        <v>252.8</v>
      </c>
      <c r="H37" s="9">
        <v>34.5</v>
      </c>
      <c r="I37" s="5">
        <f>G37-D37</f>
        <v>6.200000000000017</v>
      </c>
      <c r="J37" s="7">
        <f>H37-E37</f>
        <v>3.599999999999998</v>
      </c>
    </row>
    <row r="39" spans="1:10" ht="12.75">
      <c r="A39" s="10" t="s">
        <v>12</v>
      </c>
      <c r="J39" s="11" t="s">
        <v>13</v>
      </c>
    </row>
    <row r="40" spans="1:10" ht="12.75">
      <c r="A40" t="s">
        <v>14</v>
      </c>
      <c r="H40" s="12" t="s">
        <v>15</v>
      </c>
      <c r="I40" s="13">
        <f>COUNT(I2:I37)</f>
        <v>36</v>
      </c>
      <c r="J40" s="14">
        <f>COUNT(J2:J37)</f>
        <v>36</v>
      </c>
    </row>
    <row r="41" spans="1:10" ht="12.75">
      <c r="A41" t="s">
        <v>16</v>
      </c>
      <c r="H41" s="12" t="s">
        <v>17</v>
      </c>
      <c r="I41" s="13">
        <f>AVERAGE(I2:I37)</f>
        <v>-0.7055555555555545</v>
      </c>
      <c r="J41" s="14">
        <f>AVERAGE(J2:J37)</f>
        <v>-0.25833333333333297</v>
      </c>
    </row>
    <row r="42" spans="1:10" ht="12.75">
      <c r="A42" t="s">
        <v>18</v>
      </c>
      <c r="H42" s="12" t="s">
        <v>19</v>
      </c>
      <c r="I42" s="13">
        <f>STDEV(I2:I37)</f>
        <v>3.5318909904262297</v>
      </c>
      <c r="J42" s="14">
        <f>STDEV(J2:J37)</f>
        <v>1.5316424424220465</v>
      </c>
    </row>
    <row r="43" spans="1:10" ht="12.75">
      <c r="A43" t="s">
        <v>20</v>
      </c>
      <c r="H43" s="12" t="s">
        <v>21</v>
      </c>
      <c r="I43" s="13">
        <f>I42/I41</f>
        <v>-5.005829750210411</v>
      </c>
      <c r="J43" s="15"/>
    </row>
    <row r="44" spans="1:10" ht="12.75">
      <c r="A44" t="s">
        <v>22</v>
      </c>
      <c r="H44" s="12" t="s">
        <v>23</v>
      </c>
      <c r="I44" s="13"/>
      <c r="J44" s="16"/>
    </row>
    <row r="45" spans="1:10" ht="12.75">
      <c r="A45" t="s">
        <v>24</v>
      </c>
      <c r="H45" s="12" t="s">
        <v>25</v>
      </c>
      <c r="I45" s="13"/>
      <c r="J45" s="15">
        <v>0.95</v>
      </c>
    </row>
    <row r="46" spans="1:10" ht="15.75">
      <c r="A46" t="s">
        <v>26</v>
      </c>
      <c r="H46" s="12" t="s">
        <v>27</v>
      </c>
      <c r="I46" s="13"/>
      <c r="J46" s="16"/>
    </row>
    <row r="47" spans="1:10" ht="12.75">
      <c r="A47" t="s">
        <v>28</v>
      </c>
      <c r="H47" s="12" t="s">
        <v>29</v>
      </c>
      <c r="I47" s="13"/>
      <c r="J47" s="16"/>
    </row>
    <row r="48" spans="1:10" ht="12.75">
      <c r="A48" t="s">
        <v>30</v>
      </c>
      <c r="H48" s="12" t="s">
        <v>31</v>
      </c>
      <c r="I48" s="13"/>
      <c r="J48" s="16"/>
    </row>
    <row r="49" spans="1:10" ht="12.75">
      <c r="A49" t="s">
        <v>32</v>
      </c>
      <c r="H49" s="12" t="s">
        <v>33</v>
      </c>
      <c r="I49" s="13"/>
      <c r="J49" s="16"/>
    </row>
    <row r="50" spans="1:10" ht="12.75">
      <c r="A50" t="s">
        <v>34</v>
      </c>
      <c r="H50" s="12" t="s">
        <v>35</v>
      </c>
      <c r="I50" s="13">
        <f>TTEST(D2:D37,G2:G37,2,1)</f>
        <v>0.23873549468083122</v>
      </c>
      <c r="J50" s="16"/>
    </row>
    <row r="51" spans="8:10" ht="12.75">
      <c r="H51" s="12" t="s">
        <v>36</v>
      </c>
      <c r="I51" s="13">
        <f>TTEST(D3:D38,G3:G38,2,1)</f>
        <v>0.1973006213046193</v>
      </c>
      <c r="J51" s="1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/>
  <dcterms:created xsi:type="dcterms:W3CDTF">2007-11-20T23:48:21Z</dcterms:created>
  <cp:category/>
  <cp:version/>
  <cp:contentType/>
  <cp:contentStatus/>
</cp:coreProperties>
</file>